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tgnassv02\bumon\課共有\江東区清掃事務所\★ 作業係(H26年度以降）\保管場所 ・ 臨時持込担当\8年度保管場所\容器数の算定\"/>
    </mc:Choice>
  </mc:AlternateContent>
  <xr:revisionPtr revIDLastSave="0" documentId="13_ncr:1_{FAD131F5-AD9F-4524-B75D-6643615E853B}" xr6:coauthVersionLast="47" xr6:coauthVersionMax="47" xr10:uidLastSave="{00000000-0000-0000-0000-000000000000}"/>
  <bookViews>
    <workbookView xWindow="1520" yWindow="1020" windowWidth="15770" windowHeight="9780" xr2:uid="{D6200EE7-1FE4-497D-A3BD-D81B7F833DBD}"/>
  </bookViews>
  <sheets>
    <sheet name="容器数の算定" sheetId="1" r:id="rId1"/>
    <sheet name="保管場所面積の算定" sheetId="4" r:id="rId2"/>
    <sheet name="用途別床面積 (事業系)" sheetId="2" r:id="rId3"/>
    <sheet name="用途別床面積（住宅）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6" i="1"/>
  <c r="F19" i="1"/>
  <c r="L18" i="1"/>
  <c r="N18" i="1" s="1"/>
  <c r="L15" i="1"/>
  <c r="N15" i="1" s="1"/>
  <c r="L11" i="1"/>
  <c r="N11" i="1" s="1"/>
  <c r="L7" i="1"/>
  <c r="N7" i="1" s="1"/>
  <c r="L3" i="1"/>
  <c r="P3" i="4"/>
  <c r="F12" i="1" l="1"/>
  <c r="F13" i="1" s="1"/>
  <c r="F9" i="1"/>
  <c r="D8" i="1"/>
  <c r="D19" i="1"/>
  <c r="L19" i="1" s="1"/>
  <c r="D16" i="1"/>
  <c r="D12" i="1"/>
  <c r="D4" i="1"/>
  <c r="L16" i="1" l="1"/>
  <c r="N16" i="1" s="1"/>
  <c r="N19" i="1"/>
  <c r="D13" i="1"/>
  <c r="L13" i="1" s="1"/>
  <c r="N13" i="1" s="1"/>
  <c r="L12" i="1"/>
  <c r="L8" i="1"/>
  <c r="N8" i="1" s="1"/>
  <c r="D5" i="1"/>
  <c r="L5" i="1" s="1"/>
  <c r="N5" i="1" s="1"/>
  <c r="L4" i="1"/>
  <c r="N4" i="1" s="1"/>
  <c r="D9" i="1"/>
  <c r="L9" i="1" s="1"/>
  <c r="N9" i="1" s="1"/>
  <c r="N3" i="1"/>
  <c r="N21" i="1" l="1"/>
  <c r="N12" i="1"/>
  <c r="P20" i="1"/>
  <c r="R20" i="1" s="1"/>
  <c r="D6" i="1"/>
  <c r="L6" i="1" l="1"/>
  <c r="P6" i="1" s="1"/>
  <c r="R6" i="1" s="1"/>
  <c r="N6" i="1" l="1"/>
</calcChain>
</file>

<file path=xl/sharedStrings.xml><?xml version="1.0" encoding="utf-8"?>
<sst xmlns="http://schemas.openxmlformats.org/spreadsheetml/2006/main" count="177" uniqueCount="71">
  <si>
    <t>容器数の算定</t>
    <rPh sb="0" eb="3">
      <t>ヨウキスウ</t>
    </rPh>
    <rPh sb="4" eb="6">
      <t>サンテイ</t>
    </rPh>
    <phoneticPr fontId="1"/>
  </si>
  <si>
    <t>用途</t>
    <rPh sb="0" eb="2">
      <t>ヨウト</t>
    </rPh>
    <phoneticPr fontId="1"/>
  </si>
  <si>
    <t>廃棄物</t>
    <rPh sb="0" eb="3">
      <t>ハイキブツ</t>
    </rPh>
    <phoneticPr fontId="1"/>
  </si>
  <si>
    <t>床面積又は人員×排出基準×可燃・不燃・資源・プラの割合×収集間隔÷容器容量＝A</t>
    <rPh sb="0" eb="3">
      <t>ユカメンセキ</t>
    </rPh>
    <rPh sb="3" eb="4">
      <t>マタ</t>
    </rPh>
    <rPh sb="5" eb="7">
      <t>ジンイン</t>
    </rPh>
    <rPh sb="8" eb="12">
      <t>ハイシュツキジュン</t>
    </rPh>
    <rPh sb="13" eb="15">
      <t>カネン</t>
    </rPh>
    <rPh sb="16" eb="18">
      <t>フネン</t>
    </rPh>
    <rPh sb="19" eb="21">
      <t>シゲン</t>
    </rPh>
    <rPh sb="25" eb="27">
      <t>ワリアイ</t>
    </rPh>
    <rPh sb="28" eb="32">
      <t>シュウシュウカンカク</t>
    </rPh>
    <rPh sb="33" eb="37">
      <t>ヨウキヨウリョウ</t>
    </rPh>
    <phoneticPr fontId="1"/>
  </si>
  <si>
    <t>最低必要個数</t>
    <rPh sb="0" eb="2">
      <t>サイテイ</t>
    </rPh>
    <rPh sb="2" eb="4">
      <t>ヒツヨウ</t>
    </rPh>
    <rPh sb="4" eb="6">
      <t>コスウ</t>
    </rPh>
    <phoneticPr fontId="1"/>
  </si>
  <si>
    <t>予備率の加算</t>
    <rPh sb="0" eb="3">
      <t>ヨビリツ</t>
    </rPh>
    <rPh sb="4" eb="6">
      <t>カサン</t>
    </rPh>
    <phoneticPr fontId="1"/>
  </si>
  <si>
    <t>必用個数</t>
    <rPh sb="0" eb="4">
      <t>ヒツヨウコスウ</t>
    </rPh>
    <phoneticPr fontId="1"/>
  </si>
  <si>
    <t>住居</t>
    <rPh sb="0" eb="2">
      <t>ジュウキョ</t>
    </rPh>
    <phoneticPr fontId="1"/>
  </si>
  <si>
    <t>燃やす</t>
    <rPh sb="0" eb="1">
      <t>モ</t>
    </rPh>
    <phoneticPr fontId="1"/>
  </si>
  <si>
    <t>〔</t>
    <phoneticPr fontId="1"/>
  </si>
  <si>
    <t>〕人×〔</t>
    <rPh sb="1" eb="2">
      <t>ヒト</t>
    </rPh>
    <phoneticPr fontId="1"/>
  </si>
  <si>
    <t>〕×0.66×〔</t>
    <phoneticPr fontId="1"/>
  </si>
  <si>
    <t>〕日÷〔</t>
    <rPh sb="1" eb="2">
      <t>ニチ</t>
    </rPh>
    <phoneticPr fontId="1"/>
  </si>
  <si>
    <t>〕㎏＝</t>
    <phoneticPr fontId="1"/>
  </si>
  <si>
    <t>①</t>
    <phoneticPr fontId="1"/>
  </si>
  <si>
    <t>個</t>
    <rPh sb="0" eb="1">
      <t>コ</t>
    </rPh>
    <phoneticPr fontId="1"/>
  </si>
  <si>
    <t>燃やさない</t>
    <rPh sb="0" eb="1">
      <t>モ</t>
    </rPh>
    <phoneticPr fontId="1"/>
  </si>
  <si>
    <t>〕×0.04×〔</t>
    <phoneticPr fontId="1"/>
  </si>
  <si>
    <t>②</t>
    <phoneticPr fontId="1"/>
  </si>
  <si>
    <t>資源</t>
    <rPh sb="0" eb="2">
      <t>シゲン</t>
    </rPh>
    <phoneticPr fontId="1"/>
  </si>
  <si>
    <t>〕×0.22×〔</t>
    <phoneticPr fontId="1"/>
  </si>
  <si>
    <t>③</t>
    <phoneticPr fontId="1"/>
  </si>
  <si>
    <t>プラ</t>
    <phoneticPr fontId="1"/>
  </si>
  <si>
    <t>〕×0.08×〔</t>
    <phoneticPr fontId="1"/>
  </si>
  <si>
    <t>④</t>
    <phoneticPr fontId="1"/>
  </si>
  <si>
    <t>事業系
中規模</t>
    <rPh sb="0" eb="3">
      <t>ジギョウケイ</t>
    </rPh>
    <rPh sb="4" eb="7">
      <t>チュウキボ</t>
    </rPh>
    <phoneticPr fontId="1"/>
  </si>
  <si>
    <t>〕㎡×〔</t>
    <phoneticPr fontId="1"/>
  </si>
  <si>
    <t>〕×0.60×〔</t>
    <phoneticPr fontId="1"/>
  </si>
  <si>
    <t>⑤</t>
    <phoneticPr fontId="1"/>
  </si>
  <si>
    <t>〕×0.20×〔</t>
    <phoneticPr fontId="1"/>
  </si>
  <si>
    <t>⑥</t>
    <phoneticPr fontId="1"/>
  </si>
  <si>
    <t>⑦</t>
    <phoneticPr fontId="1"/>
  </si>
  <si>
    <t>事業系
中規模</t>
    <rPh sb="0" eb="3">
      <t>ジギョウケイ</t>
    </rPh>
    <rPh sb="4" eb="6">
      <t>キボ</t>
    </rPh>
    <phoneticPr fontId="1"/>
  </si>
  <si>
    <t>〕×0.60×〔</t>
  </si>
  <si>
    <t>⑧</t>
    <phoneticPr fontId="1"/>
  </si>
  <si>
    <t>⑨</t>
    <phoneticPr fontId="1"/>
  </si>
  <si>
    <t>⑩</t>
    <phoneticPr fontId="1"/>
  </si>
  <si>
    <t>事業系
大規模</t>
    <rPh sb="0" eb="3">
      <t>ジギョウケイ</t>
    </rPh>
    <rPh sb="4" eb="7">
      <t>ダイキボ</t>
    </rPh>
    <phoneticPr fontId="1"/>
  </si>
  <si>
    <t>〕×0.75×〔</t>
    <phoneticPr fontId="1"/>
  </si>
  <si>
    <t>⑪</t>
    <phoneticPr fontId="1"/>
  </si>
  <si>
    <t>〕×0.25×〔</t>
    <phoneticPr fontId="1"/>
  </si>
  <si>
    <t>⑫</t>
    <phoneticPr fontId="1"/>
  </si>
  <si>
    <t>※資源は別途「再利用対象物保管場所」を設けていただくので、ここでは算定しない。</t>
    <rPh sb="1" eb="3">
      <t>シゲン</t>
    </rPh>
    <rPh sb="4" eb="6">
      <t>ベット</t>
    </rPh>
    <rPh sb="7" eb="13">
      <t>サイリヨウタイショウブツ</t>
    </rPh>
    <rPh sb="13" eb="17">
      <t>ホカンバショ</t>
    </rPh>
    <rPh sb="19" eb="20">
      <t>モウ</t>
    </rPh>
    <rPh sb="33" eb="35">
      <t>サンテイ</t>
    </rPh>
    <phoneticPr fontId="1"/>
  </si>
  <si>
    <t>⑬</t>
    <phoneticPr fontId="1"/>
  </si>
  <si>
    <t>⑭</t>
    <phoneticPr fontId="1"/>
  </si>
  <si>
    <t>最低必要戸数合計</t>
    <rPh sb="0" eb="6">
      <t>サイテイヒツヨウコスウ</t>
    </rPh>
    <rPh sb="6" eb="8">
      <t>ゴウケイ</t>
    </rPh>
    <phoneticPr fontId="1"/>
  </si>
  <si>
    <t>必要個数合計</t>
    <rPh sb="0" eb="2">
      <t>ヒツヨウ</t>
    </rPh>
    <rPh sb="2" eb="4">
      <t>コスウ</t>
    </rPh>
    <rPh sb="4" eb="6">
      <t>ゴウケイ</t>
    </rPh>
    <phoneticPr fontId="1"/>
  </si>
  <si>
    <t>保管場所面積の算定</t>
    <rPh sb="0" eb="4">
      <t>ホカンバショ</t>
    </rPh>
    <rPh sb="4" eb="6">
      <t>メンセキ</t>
    </rPh>
    <rPh sb="7" eb="9">
      <t>サンテイ</t>
    </rPh>
    <phoneticPr fontId="1"/>
  </si>
  <si>
    <t>〕ｍ×容器数〔</t>
    <rPh sb="3" eb="5">
      <t>ヨウキ</t>
    </rPh>
    <rPh sb="5" eb="6">
      <t>スウ</t>
    </rPh>
    <phoneticPr fontId="1"/>
  </si>
  <si>
    <t>〕÷段数〔</t>
    <rPh sb="2" eb="4">
      <t>ダンスウ</t>
    </rPh>
    <phoneticPr fontId="1"/>
  </si>
  <si>
    <t>〕段＝</t>
    <rPh sb="1" eb="2">
      <t>ダン</t>
    </rPh>
    <phoneticPr fontId="1"/>
  </si>
  <si>
    <t>㎥</t>
    <phoneticPr fontId="1"/>
  </si>
  <si>
    <t>合計（１～３）</t>
    <rPh sb="0" eb="2">
      <t>ゴウケイ</t>
    </rPh>
    <phoneticPr fontId="1"/>
  </si>
  <si>
    <t>用途別床面積内訳書　（事業系）</t>
    <rPh sb="0" eb="6">
      <t>ヨウトベツユカメンセキ</t>
    </rPh>
    <rPh sb="6" eb="9">
      <t>ウチワケショ</t>
    </rPh>
    <rPh sb="11" eb="13">
      <t>ジギョウ</t>
    </rPh>
    <rPh sb="13" eb="14">
      <t>ケイ</t>
    </rPh>
    <phoneticPr fontId="1"/>
  </si>
  <si>
    <t>階</t>
    <rPh sb="0" eb="1">
      <t>カイ</t>
    </rPh>
    <phoneticPr fontId="1"/>
  </si>
  <si>
    <t>床面積（㎡）</t>
    <rPh sb="0" eb="3">
      <t>ユカメンセキ</t>
    </rPh>
    <phoneticPr fontId="1"/>
  </si>
  <si>
    <t>（施設用途）</t>
    <rPh sb="1" eb="5">
      <t>シセツヨウト</t>
    </rPh>
    <phoneticPr fontId="1"/>
  </si>
  <si>
    <t>共有部分面積（㎡）</t>
    <rPh sb="0" eb="4">
      <t>キョウユウブブン</t>
    </rPh>
    <rPh sb="4" eb="6">
      <t>メンセキ</t>
    </rPh>
    <phoneticPr fontId="1"/>
  </si>
  <si>
    <t>戸数</t>
    <rPh sb="0" eb="2">
      <t>コスウ</t>
    </rPh>
    <phoneticPr fontId="1"/>
  </si>
  <si>
    <t>床面積</t>
    <rPh sb="0" eb="3">
      <t>ユカメンセキ</t>
    </rPh>
    <phoneticPr fontId="1"/>
  </si>
  <si>
    <t>合計</t>
    <rPh sb="0" eb="2">
      <t>ゴウケイ</t>
    </rPh>
    <phoneticPr fontId="1"/>
  </si>
  <si>
    <t>用途別床面積内訳書　（住宅系）</t>
    <rPh sb="0" eb="6">
      <t>ヨウトベツユカメンセキ</t>
    </rPh>
    <rPh sb="6" eb="9">
      <t>ウチワケショ</t>
    </rPh>
    <rPh sb="11" eb="14">
      <t>ジュウタクケイ</t>
    </rPh>
    <phoneticPr fontId="1"/>
  </si>
  <si>
    <t>住宅</t>
    <rPh sb="0" eb="2">
      <t>ジュウタク</t>
    </rPh>
    <phoneticPr fontId="1"/>
  </si>
  <si>
    <t>人員</t>
    <rPh sb="0" eb="2">
      <t>ジンイン</t>
    </rPh>
    <phoneticPr fontId="1"/>
  </si>
  <si>
    <t>総人員</t>
    <rPh sb="0" eb="3">
      <t>ソウジンイン</t>
    </rPh>
    <phoneticPr fontId="1"/>
  </si>
  <si>
    <t>１容器保管必要面積</t>
    <rPh sb="1" eb="5">
      <t>ヨウキホカン</t>
    </rPh>
    <rPh sb="5" eb="9">
      <t>ヒツヨウメンセキ</t>
    </rPh>
    <phoneticPr fontId="1"/>
  </si>
  <si>
    <t>２洗浄排水設備面積</t>
    <rPh sb="1" eb="5">
      <t>センジョウハイスイ</t>
    </rPh>
    <rPh sb="5" eb="7">
      <t>セツビ</t>
    </rPh>
    <rPh sb="7" eb="9">
      <t>メンセキ</t>
    </rPh>
    <phoneticPr fontId="1"/>
  </si>
  <si>
    <t>容器の直径又は縦〔</t>
    <rPh sb="0" eb="2">
      <t>ヨウキ</t>
    </rPh>
    <rPh sb="3" eb="6">
      <t>チョッケイマタ</t>
    </rPh>
    <rPh sb="7" eb="8">
      <t>タテ</t>
    </rPh>
    <phoneticPr fontId="1"/>
  </si>
  <si>
    <t>〕ｍ×容器の直径又は横〔</t>
    <rPh sb="3" eb="5">
      <t>ヨウキ</t>
    </rPh>
    <rPh sb="6" eb="8">
      <t>チョッケイ</t>
    </rPh>
    <rPh sb="8" eb="9">
      <t>マタ</t>
    </rPh>
    <rPh sb="10" eb="11">
      <t>ヨコ</t>
    </rPh>
    <phoneticPr fontId="1"/>
  </si>
  <si>
    <t>３　作業場の必要面積</t>
    <rPh sb="2" eb="5">
      <t>サギョウジョウ</t>
    </rPh>
    <rPh sb="6" eb="10">
      <t>ヒツヨウメンセキ</t>
    </rPh>
    <phoneticPr fontId="1"/>
  </si>
  <si>
    <t>粗大ごみ保管場所</t>
    <rPh sb="0" eb="2">
      <t>ソダイ</t>
    </rPh>
    <rPh sb="4" eb="8">
      <t>ホカンバショ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</si>
</sst>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0.0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177" fontId="0" fillId="0" borderId="4" xfId="0" applyNumberFormat="1" applyBorder="1">
      <alignment vertical="center"/>
    </xf>
    <xf numFmtId="0" fontId="0" fillId="0" borderId="7" xfId="0" applyBorder="1">
      <alignment vertical="center"/>
    </xf>
    <xf numFmtId="178" fontId="0" fillId="0" borderId="4" xfId="0" applyNumberFormat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176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177" fontId="0" fillId="0" borderId="8" xfId="0" applyNumberFormat="1" applyBorder="1">
      <alignment vertical="center"/>
    </xf>
    <xf numFmtId="0" fontId="0" fillId="0" borderId="10" xfId="0" applyBorder="1">
      <alignment vertical="center"/>
    </xf>
    <xf numFmtId="178" fontId="0" fillId="0" borderId="8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177" fontId="0" fillId="0" borderId="1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0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 baseline="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B499-4467-4DF6-AD27-D20AB3C7A259}">
  <sheetPr>
    <pageSetUpPr fitToPage="1"/>
  </sheetPr>
  <dimension ref="A1:S23"/>
  <sheetViews>
    <sheetView tabSelected="1" zoomScale="70" zoomScaleNormal="70" workbookViewId="0">
      <selection activeCell="G23" sqref="G23"/>
    </sheetView>
  </sheetViews>
  <sheetFormatPr defaultRowHeight="18" x14ac:dyDescent="0.55000000000000004"/>
  <cols>
    <col min="2" max="2" width="10.4140625" bestFit="1" customWidth="1"/>
    <col min="3" max="3" width="3" bestFit="1" customWidth="1"/>
    <col min="5" max="5" width="8.08203125" customWidth="1"/>
    <col min="6" max="6" width="6.6640625" style="1" customWidth="1"/>
    <col min="7" max="7" width="12.75" customWidth="1"/>
    <col min="8" max="8" width="7.6640625" style="1" customWidth="1"/>
    <col min="10" max="10" width="7.1640625" style="1" customWidth="1"/>
    <col min="11" max="11" width="6.6640625" bestFit="1" customWidth="1"/>
    <col min="12" max="12" width="8.6640625" customWidth="1"/>
    <col min="13" max="13" width="4.9140625" customWidth="1"/>
    <col min="14" max="14" width="8.1640625" customWidth="1"/>
    <col min="15" max="15" width="3" bestFit="1" customWidth="1"/>
    <col min="16" max="16" width="10.1640625" customWidth="1"/>
    <col min="17" max="17" width="3.4140625" customWidth="1"/>
    <col min="18" max="18" width="8.33203125" customWidth="1"/>
    <col min="19" max="19" width="4.33203125" customWidth="1"/>
  </cols>
  <sheetData>
    <row r="1" spans="1:19" x14ac:dyDescent="0.55000000000000004">
      <c r="H1" s="2" t="s">
        <v>0</v>
      </c>
    </row>
    <row r="2" spans="1:19" x14ac:dyDescent="0.55000000000000004">
      <c r="A2" s="3" t="s">
        <v>1</v>
      </c>
      <c r="B2" s="4" t="s">
        <v>2</v>
      </c>
      <c r="C2" s="3" t="s">
        <v>3</v>
      </c>
      <c r="D2" s="5"/>
      <c r="E2" s="5"/>
      <c r="F2" s="6"/>
      <c r="G2" s="5"/>
      <c r="H2" s="6"/>
      <c r="I2" s="5"/>
      <c r="J2" s="6"/>
      <c r="K2" s="5"/>
      <c r="L2" s="5"/>
      <c r="M2" s="4"/>
      <c r="N2" s="7" t="s">
        <v>4</v>
      </c>
      <c r="O2" s="8"/>
      <c r="P2" s="3" t="s">
        <v>5</v>
      </c>
      <c r="Q2" s="4"/>
      <c r="R2" s="7" t="s">
        <v>6</v>
      </c>
      <c r="S2" s="8"/>
    </row>
    <row r="3" spans="1:19" x14ac:dyDescent="0.55000000000000004">
      <c r="A3" s="64" t="s">
        <v>7</v>
      </c>
      <c r="B3" s="9" t="s">
        <v>8</v>
      </c>
      <c r="C3" s="10" t="s">
        <v>9</v>
      </c>
      <c r="D3" s="11"/>
      <c r="E3" s="11" t="s">
        <v>10</v>
      </c>
      <c r="F3" s="12">
        <v>1</v>
      </c>
      <c r="G3" s="11" t="s">
        <v>11</v>
      </c>
      <c r="H3" s="12">
        <v>3</v>
      </c>
      <c r="I3" s="11" t="s">
        <v>12</v>
      </c>
      <c r="J3" s="12">
        <v>15</v>
      </c>
      <c r="K3" s="11" t="s">
        <v>13</v>
      </c>
      <c r="L3" s="13">
        <f>ROUND(D3*F3*0.66*3/J3,1)</f>
        <v>0</v>
      </c>
      <c r="M3" s="14" t="s">
        <v>14</v>
      </c>
      <c r="N3" s="15">
        <f>ROUNDUP(L3,0)</f>
        <v>0</v>
      </c>
      <c r="O3" s="16" t="s">
        <v>15</v>
      </c>
      <c r="P3" s="17"/>
      <c r="Q3" s="16"/>
      <c r="R3" s="10"/>
      <c r="S3" s="16"/>
    </row>
    <row r="4" spans="1:19" x14ac:dyDescent="0.55000000000000004">
      <c r="A4" s="65"/>
      <c r="B4" s="18" t="s">
        <v>16</v>
      </c>
      <c r="C4" s="19" t="s">
        <v>9</v>
      </c>
      <c r="D4">
        <f>D3</f>
        <v>0</v>
      </c>
      <c r="E4" t="s">
        <v>10</v>
      </c>
      <c r="F4" s="1">
        <v>1</v>
      </c>
      <c r="G4" t="s">
        <v>17</v>
      </c>
      <c r="H4" s="1">
        <v>12</v>
      </c>
      <c r="I4" t="s">
        <v>12</v>
      </c>
      <c r="J4" s="1">
        <v>15</v>
      </c>
      <c r="K4" t="s">
        <v>13</v>
      </c>
      <c r="L4" s="20">
        <f>ROUND(D4*F4*0.04*12/J4,1)</f>
        <v>0</v>
      </c>
      <c r="M4" s="21" t="s">
        <v>18</v>
      </c>
      <c r="N4" s="22">
        <f t="shared" ref="N4:N6" si="0">ROUNDUP(L4,0)</f>
        <v>0</v>
      </c>
      <c r="O4" s="23" t="s">
        <v>15</v>
      </c>
      <c r="P4" s="24"/>
      <c r="Q4" s="23"/>
      <c r="R4" s="19"/>
      <c r="S4" s="23"/>
    </row>
    <row r="5" spans="1:19" x14ac:dyDescent="0.55000000000000004">
      <c r="A5" s="65"/>
      <c r="B5" s="18" t="s">
        <v>19</v>
      </c>
      <c r="C5" s="19" t="s">
        <v>9</v>
      </c>
      <c r="D5">
        <f>D4</f>
        <v>0</v>
      </c>
      <c r="E5" t="s">
        <v>10</v>
      </c>
      <c r="F5" s="1">
        <v>1</v>
      </c>
      <c r="G5" t="s">
        <v>20</v>
      </c>
      <c r="H5" s="1">
        <v>6</v>
      </c>
      <c r="I5" t="s">
        <v>12</v>
      </c>
      <c r="J5" s="1">
        <v>15</v>
      </c>
      <c r="K5" t="s">
        <v>13</v>
      </c>
      <c r="L5" s="20">
        <f>ROUND(D5*F5*0.22*6/J5,1)</f>
        <v>0</v>
      </c>
      <c r="M5" s="21" t="s">
        <v>21</v>
      </c>
      <c r="N5" s="22">
        <f t="shared" si="0"/>
        <v>0</v>
      </c>
      <c r="O5" s="23" t="s">
        <v>15</v>
      </c>
      <c r="P5" s="24"/>
      <c r="Q5" s="23"/>
      <c r="R5" s="19"/>
      <c r="S5" s="23"/>
    </row>
    <row r="6" spans="1:19" x14ac:dyDescent="0.55000000000000004">
      <c r="A6" s="66"/>
      <c r="B6" s="25" t="s">
        <v>22</v>
      </c>
      <c r="C6" s="26" t="s">
        <v>9</v>
      </c>
      <c r="D6" s="27">
        <f>D5</f>
        <v>0</v>
      </c>
      <c r="E6" s="27" t="s">
        <v>10</v>
      </c>
      <c r="F6" s="28">
        <v>1</v>
      </c>
      <c r="G6" s="27" t="s">
        <v>23</v>
      </c>
      <c r="H6" s="28">
        <v>6</v>
      </c>
      <c r="I6" s="27" t="s">
        <v>12</v>
      </c>
      <c r="J6" s="28">
        <v>15</v>
      </c>
      <c r="K6" s="27" t="s">
        <v>13</v>
      </c>
      <c r="L6" s="29">
        <f>ROUND(D6*F6*0.08*6/J6,1)</f>
        <v>0</v>
      </c>
      <c r="M6" s="30" t="s">
        <v>24</v>
      </c>
      <c r="N6" s="31">
        <f t="shared" si="0"/>
        <v>0</v>
      </c>
      <c r="O6" s="32" t="s">
        <v>15</v>
      </c>
      <c r="P6" s="62">
        <f>(L3+L4+L5+L6)*1.4</f>
        <v>0</v>
      </c>
      <c r="Q6" s="32" t="s">
        <v>15</v>
      </c>
      <c r="R6" s="26">
        <f>ROUNDDOWN(P6,0)</f>
        <v>0</v>
      </c>
      <c r="S6" s="32" t="s">
        <v>15</v>
      </c>
    </row>
    <row r="7" spans="1:19" x14ac:dyDescent="0.55000000000000004">
      <c r="A7" s="67" t="s">
        <v>25</v>
      </c>
      <c r="B7" s="9" t="s">
        <v>8</v>
      </c>
      <c r="C7" s="10" t="s">
        <v>9</v>
      </c>
      <c r="D7" s="11"/>
      <c r="E7" s="11" t="s">
        <v>26</v>
      </c>
      <c r="F7" s="80"/>
      <c r="G7" s="11" t="s">
        <v>27</v>
      </c>
      <c r="H7" s="12"/>
      <c r="I7" s="11" t="s">
        <v>12</v>
      </c>
      <c r="J7" s="12">
        <v>15</v>
      </c>
      <c r="K7" s="11" t="s">
        <v>13</v>
      </c>
      <c r="L7" s="13">
        <f>IFERROR(ROUND(D7*F7*0.6*H7/J7,1),0)</f>
        <v>0</v>
      </c>
      <c r="M7" s="14" t="s">
        <v>28</v>
      </c>
      <c r="N7" s="15">
        <f>ROUNDUP(L7,0)</f>
        <v>0</v>
      </c>
      <c r="O7" s="16" t="s">
        <v>15</v>
      </c>
      <c r="P7" s="17"/>
      <c r="Q7" s="16"/>
      <c r="R7" s="10"/>
      <c r="S7" s="16"/>
    </row>
    <row r="8" spans="1:19" x14ac:dyDescent="0.55000000000000004">
      <c r="A8" s="65"/>
      <c r="B8" s="18" t="s">
        <v>16</v>
      </c>
      <c r="C8" s="19" t="s">
        <v>9</v>
      </c>
      <c r="D8">
        <f>D7</f>
        <v>0</v>
      </c>
      <c r="E8" t="s">
        <v>26</v>
      </c>
      <c r="F8" s="81">
        <f>F7</f>
        <v>0</v>
      </c>
      <c r="G8" t="s">
        <v>29</v>
      </c>
      <c r="I8" t="s">
        <v>12</v>
      </c>
      <c r="J8" s="1">
        <v>15</v>
      </c>
      <c r="K8" t="s">
        <v>13</v>
      </c>
      <c r="L8" s="20">
        <f>IFERROR(ROUND(D8*F8*0.2*H8/J8,1),0)</f>
        <v>0</v>
      </c>
      <c r="M8" s="21" t="s">
        <v>30</v>
      </c>
      <c r="N8" s="22">
        <f>ROUNDUP(L8,0)</f>
        <v>0</v>
      </c>
      <c r="O8" s="23" t="s">
        <v>15</v>
      </c>
      <c r="P8" s="24"/>
      <c r="Q8" s="23"/>
      <c r="R8" s="19"/>
      <c r="S8" s="23"/>
    </row>
    <row r="9" spans="1:19" x14ac:dyDescent="0.55000000000000004">
      <c r="A9" s="65"/>
      <c r="B9" s="18" t="s">
        <v>19</v>
      </c>
      <c r="C9" s="19" t="s">
        <v>9</v>
      </c>
      <c r="D9">
        <f>D8</f>
        <v>0</v>
      </c>
      <c r="E9" t="s">
        <v>26</v>
      </c>
      <c r="F9" s="81">
        <f>F8</f>
        <v>0</v>
      </c>
      <c r="G9" t="s">
        <v>29</v>
      </c>
      <c r="I9" t="s">
        <v>12</v>
      </c>
      <c r="J9" s="1">
        <v>15</v>
      </c>
      <c r="K9" t="s">
        <v>13</v>
      </c>
      <c r="L9" s="20">
        <f>IFERROR(ROUND(D9*F9*0.2*H9/J9,1),0)</f>
        <v>0</v>
      </c>
      <c r="M9" s="21" t="s">
        <v>31</v>
      </c>
      <c r="N9" s="22">
        <f>ROUNDUP(L9,0)</f>
        <v>0</v>
      </c>
      <c r="O9" s="23" t="s">
        <v>15</v>
      </c>
      <c r="P9" s="24"/>
      <c r="Q9" s="23"/>
      <c r="R9" s="19"/>
      <c r="S9" s="23"/>
    </row>
    <row r="10" spans="1:19" x14ac:dyDescent="0.55000000000000004">
      <c r="A10" s="66"/>
      <c r="B10" s="25"/>
      <c r="C10" s="26"/>
      <c r="D10" s="27"/>
      <c r="E10" s="27"/>
      <c r="F10" s="28"/>
      <c r="G10" s="27"/>
      <c r="H10" s="28"/>
      <c r="I10" s="27"/>
      <c r="J10" s="28"/>
      <c r="K10" s="27"/>
      <c r="L10" s="29"/>
      <c r="M10" s="30"/>
      <c r="N10" s="31"/>
      <c r="O10" s="32"/>
      <c r="P10" s="24"/>
      <c r="Q10" s="23"/>
      <c r="R10" s="24"/>
      <c r="S10" s="23"/>
    </row>
    <row r="11" spans="1:19" x14ac:dyDescent="0.55000000000000004">
      <c r="A11" s="67" t="s">
        <v>32</v>
      </c>
      <c r="B11" s="9" t="s">
        <v>8</v>
      </c>
      <c r="C11" s="10" t="s">
        <v>9</v>
      </c>
      <c r="D11" s="11"/>
      <c r="E11" s="11" t="s">
        <v>26</v>
      </c>
      <c r="F11" s="80"/>
      <c r="G11" s="11" t="s">
        <v>33</v>
      </c>
      <c r="H11" s="12"/>
      <c r="I11" s="11" t="s">
        <v>12</v>
      </c>
      <c r="J11" s="12">
        <v>0</v>
      </c>
      <c r="K11" s="11" t="s">
        <v>13</v>
      </c>
      <c r="L11" s="20">
        <f>IFERROR(ROUND(D11*F11*0.6*H11/J11,1),0)</f>
        <v>0</v>
      </c>
      <c r="M11" s="14" t="s">
        <v>34</v>
      </c>
      <c r="N11" s="15">
        <f>ROUNDUP(L11,0)</f>
        <v>0</v>
      </c>
      <c r="O11" s="16" t="s">
        <v>15</v>
      </c>
      <c r="P11" s="24"/>
      <c r="Q11" s="23"/>
      <c r="R11" s="19"/>
      <c r="S11" s="23"/>
    </row>
    <row r="12" spans="1:19" x14ac:dyDescent="0.55000000000000004">
      <c r="A12" s="65"/>
      <c r="B12" s="18" t="s">
        <v>16</v>
      </c>
      <c r="C12" s="19" t="s">
        <v>9</v>
      </c>
      <c r="D12">
        <f>D11</f>
        <v>0</v>
      </c>
      <c r="E12" t="s">
        <v>26</v>
      </c>
      <c r="F12" s="81">
        <f>F11</f>
        <v>0</v>
      </c>
      <c r="G12" t="s">
        <v>29</v>
      </c>
      <c r="I12" t="s">
        <v>12</v>
      </c>
      <c r="J12" s="1">
        <v>0</v>
      </c>
      <c r="K12" t="s">
        <v>13</v>
      </c>
      <c r="L12" s="20">
        <f>IFERROR(ROUND(D12*F12*0.2*H12/J12,1),0)</f>
        <v>0</v>
      </c>
      <c r="M12" s="21" t="s">
        <v>35</v>
      </c>
      <c r="N12" s="22">
        <f>ROUNDUP(L12,0)</f>
        <v>0</v>
      </c>
      <c r="O12" s="23" t="s">
        <v>15</v>
      </c>
      <c r="P12" s="24"/>
      <c r="Q12" s="23"/>
      <c r="R12" s="19"/>
      <c r="S12" s="23"/>
    </row>
    <row r="13" spans="1:19" x14ac:dyDescent="0.55000000000000004">
      <c r="A13" s="65"/>
      <c r="B13" s="18" t="s">
        <v>19</v>
      </c>
      <c r="C13" s="19" t="s">
        <v>9</v>
      </c>
      <c r="D13">
        <f>D12</f>
        <v>0</v>
      </c>
      <c r="E13" t="s">
        <v>26</v>
      </c>
      <c r="F13" s="81">
        <f>F12</f>
        <v>0</v>
      </c>
      <c r="G13" t="s">
        <v>29</v>
      </c>
      <c r="I13" t="s">
        <v>12</v>
      </c>
      <c r="J13" s="1">
        <v>0</v>
      </c>
      <c r="K13" t="s">
        <v>13</v>
      </c>
      <c r="L13" s="20">
        <f>IFERROR(ROUND(D13*F13*0.2*H13/J13,1),0)</f>
        <v>0</v>
      </c>
      <c r="M13" s="21" t="s">
        <v>36</v>
      </c>
      <c r="N13" s="22">
        <f>ROUNDUP(L13,0)</f>
        <v>0</v>
      </c>
      <c r="O13" s="23" t="s">
        <v>15</v>
      </c>
      <c r="P13" s="24"/>
      <c r="Q13" s="23"/>
      <c r="R13" s="19"/>
      <c r="S13" s="23"/>
    </row>
    <row r="14" spans="1:19" x14ac:dyDescent="0.55000000000000004">
      <c r="A14" s="66"/>
      <c r="B14" s="25"/>
      <c r="C14" s="26"/>
      <c r="D14" s="27"/>
      <c r="E14" s="27"/>
      <c r="F14" s="28"/>
      <c r="G14" s="27"/>
      <c r="H14" s="28"/>
      <c r="I14" s="27"/>
      <c r="J14" s="28"/>
      <c r="K14" s="27"/>
      <c r="L14" s="20"/>
      <c r="M14" s="30"/>
      <c r="N14" s="31"/>
      <c r="O14" s="32"/>
      <c r="P14" s="24"/>
      <c r="Q14" s="23"/>
      <c r="R14" s="24"/>
      <c r="S14" s="23"/>
    </row>
    <row r="15" spans="1:19" x14ac:dyDescent="0.55000000000000004">
      <c r="A15" s="67" t="s">
        <v>37</v>
      </c>
      <c r="B15" s="9" t="s">
        <v>8</v>
      </c>
      <c r="C15" s="10" t="s">
        <v>9</v>
      </c>
      <c r="D15" s="11"/>
      <c r="E15" s="11" t="s">
        <v>26</v>
      </c>
      <c r="F15" s="80"/>
      <c r="G15" s="11" t="s">
        <v>38</v>
      </c>
      <c r="H15" s="12"/>
      <c r="I15" s="11" t="s">
        <v>12</v>
      </c>
      <c r="J15" s="12">
        <v>0</v>
      </c>
      <c r="K15" s="11" t="s">
        <v>13</v>
      </c>
      <c r="L15" s="13">
        <f>IFERROR(ROUND(D15*F15*0.75*H15/J15,1),0)</f>
        <v>0</v>
      </c>
      <c r="M15" s="14" t="s">
        <v>39</v>
      </c>
      <c r="N15" s="15">
        <f>ROUNDUP(L15,0)</f>
        <v>0</v>
      </c>
      <c r="O15" s="16" t="s">
        <v>15</v>
      </c>
      <c r="P15" s="24"/>
      <c r="Q15" s="23"/>
      <c r="R15" s="19"/>
      <c r="S15" s="23"/>
    </row>
    <row r="16" spans="1:19" x14ac:dyDescent="0.55000000000000004">
      <c r="A16" s="65"/>
      <c r="B16" s="18" t="s">
        <v>16</v>
      </c>
      <c r="C16" s="19" t="s">
        <v>9</v>
      </c>
      <c r="D16">
        <f>D15</f>
        <v>0</v>
      </c>
      <c r="E16" t="s">
        <v>26</v>
      </c>
      <c r="F16" s="81">
        <f>F15</f>
        <v>0</v>
      </c>
      <c r="G16" t="s">
        <v>40</v>
      </c>
      <c r="I16" t="s">
        <v>12</v>
      </c>
      <c r="J16" s="1">
        <v>0</v>
      </c>
      <c r="K16" t="s">
        <v>13</v>
      </c>
      <c r="L16" s="63">
        <f>IFERROR(ROUND(D16*F16*0.25*H16/J16,1),0)</f>
        <v>0</v>
      </c>
      <c r="M16" s="21" t="s">
        <v>41</v>
      </c>
      <c r="N16" s="22">
        <f>ROUNDUP(L16,0)</f>
        <v>0</v>
      </c>
      <c r="O16" s="23" t="s">
        <v>15</v>
      </c>
      <c r="P16" s="24"/>
      <c r="Q16" s="23"/>
      <c r="R16" s="19"/>
      <c r="S16" s="23"/>
    </row>
    <row r="17" spans="1:19" x14ac:dyDescent="0.55000000000000004">
      <c r="A17" s="66"/>
      <c r="B17" s="25"/>
      <c r="C17" s="26" t="s">
        <v>42</v>
      </c>
      <c r="D17" s="27"/>
      <c r="E17" s="27"/>
      <c r="F17" s="28"/>
      <c r="G17" s="27"/>
      <c r="H17" s="28"/>
      <c r="I17" s="27"/>
      <c r="J17" s="28"/>
      <c r="K17" s="27"/>
      <c r="L17" s="29"/>
      <c r="M17" s="30"/>
      <c r="N17" s="31"/>
      <c r="O17" s="32"/>
      <c r="P17" s="24"/>
      <c r="Q17" s="23"/>
      <c r="R17" s="24"/>
      <c r="S17" s="23"/>
    </row>
    <row r="18" spans="1:19" x14ac:dyDescent="0.55000000000000004">
      <c r="A18" s="67" t="s">
        <v>37</v>
      </c>
      <c r="B18" s="9" t="s">
        <v>8</v>
      </c>
      <c r="C18" s="10" t="s">
        <v>9</v>
      </c>
      <c r="D18" s="11"/>
      <c r="E18" s="11" t="s">
        <v>26</v>
      </c>
      <c r="F18" s="80"/>
      <c r="G18" s="11" t="s">
        <v>38</v>
      </c>
      <c r="H18" s="12"/>
      <c r="I18" s="11" t="s">
        <v>12</v>
      </c>
      <c r="J18" s="12">
        <v>0</v>
      </c>
      <c r="K18" s="11" t="s">
        <v>13</v>
      </c>
      <c r="L18" s="20">
        <f>IFERROR(ROUND(D18*F18*0.75*H18/J18,1),0)</f>
        <v>0</v>
      </c>
      <c r="M18" s="14" t="s">
        <v>43</v>
      </c>
      <c r="N18" s="15">
        <f>ROUNDUP(L18,0)</f>
        <v>0</v>
      </c>
      <c r="O18" s="16" t="s">
        <v>15</v>
      </c>
      <c r="P18" s="24"/>
      <c r="Q18" s="23"/>
      <c r="R18" s="19"/>
      <c r="S18" s="23"/>
    </row>
    <row r="19" spans="1:19" x14ac:dyDescent="0.55000000000000004">
      <c r="A19" s="65"/>
      <c r="B19" s="18" t="s">
        <v>16</v>
      </c>
      <c r="C19" s="19" t="s">
        <v>9</v>
      </c>
      <c r="D19">
        <f>D18</f>
        <v>0</v>
      </c>
      <c r="E19" t="s">
        <v>26</v>
      </c>
      <c r="F19" s="81">
        <f>F18</f>
        <v>0</v>
      </c>
      <c r="G19" t="s">
        <v>40</v>
      </c>
      <c r="I19" t="s">
        <v>12</v>
      </c>
      <c r="J19" s="1">
        <v>0</v>
      </c>
      <c r="K19" t="s">
        <v>13</v>
      </c>
      <c r="L19" s="20">
        <f>IFERROR(ROUND(D19*F19*0.25*H19/J19,1),0)</f>
        <v>0</v>
      </c>
      <c r="M19" s="21" t="s">
        <v>44</v>
      </c>
      <c r="N19" s="22">
        <f t="shared" ref="N19" si="1">ROUNDUP(L19,0)</f>
        <v>0</v>
      </c>
      <c r="O19" s="23" t="s">
        <v>15</v>
      </c>
      <c r="P19" s="24"/>
      <c r="Q19" s="23"/>
      <c r="R19" s="19"/>
      <c r="S19" s="23"/>
    </row>
    <row r="20" spans="1:19" x14ac:dyDescent="0.55000000000000004">
      <c r="A20" s="66"/>
      <c r="B20" s="25"/>
      <c r="C20" s="26" t="s">
        <v>42</v>
      </c>
      <c r="D20" s="27"/>
      <c r="E20" s="27"/>
      <c r="F20" s="28"/>
      <c r="G20" s="27"/>
      <c r="H20" s="28"/>
      <c r="I20" s="27"/>
      <c r="J20" s="28"/>
      <c r="K20" s="27"/>
      <c r="L20" s="29"/>
      <c r="M20" s="32"/>
      <c r="N20" s="31"/>
      <c r="O20" s="32"/>
      <c r="P20" s="62">
        <f>(L7+L8+L9+L11+L12+L13+L15+L16+L18+L19)*1.4</f>
        <v>0</v>
      </c>
      <c r="Q20" s="32" t="s">
        <v>15</v>
      </c>
      <c r="R20" s="31">
        <f>ROUNDDOWN(P20,0)</f>
        <v>0</v>
      </c>
      <c r="S20" s="32" t="s">
        <v>15</v>
      </c>
    </row>
    <row r="21" spans="1:19" x14ac:dyDescent="0.55000000000000004">
      <c r="J21" s="33" t="s">
        <v>45</v>
      </c>
      <c r="K21" s="34"/>
      <c r="L21" s="34"/>
      <c r="M21" s="35"/>
      <c r="N21" s="61">
        <f>SUM(N3:N20)</f>
        <v>0</v>
      </c>
      <c r="O21" s="37" t="s">
        <v>15</v>
      </c>
      <c r="P21" s="36" t="s">
        <v>46</v>
      </c>
      <c r="Q21" s="37"/>
      <c r="R21" s="36"/>
      <c r="S21" s="37" t="s">
        <v>15</v>
      </c>
    </row>
    <row r="23" spans="1:19" x14ac:dyDescent="0.55000000000000004">
      <c r="H23" s="2"/>
    </row>
  </sheetData>
  <protectedRanges>
    <protectedRange sqref="J7:J9 J11:J13 J15:J16 J18:J19" name="範囲2"/>
    <protectedRange sqref="D3 D7 D11 D15 D18 F18 F15 F11 F7 H7:H9 H11:H13 H15:H19 R21" name="範囲1"/>
  </protectedRanges>
  <mergeCells count="5">
    <mergeCell ref="A3:A6"/>
    <mergeCell ref="A7:A10"/>
    <mergeCell ref="A11:A14"/>
    <mergeCell ref="A15:A17"/>
    <mergeCell ref="A18:A20"/>
  </mergeCells>
  <phoneticPr fontId="1"/>
  <conditionalFormatting sqref="D3 D7 F7 H7:H9 D11 F11 H11:H13 D15 F15 H15:H16 D18 F18 H18:H19">
    <cfRule type="containsBlanks" dxfId="2" priority="5">
      <formula>LEN(TRIM(D3))=0</formula>
    </cfRule>
  </conditionalFormatting>
  <conditionalFormatting sqref="R21">
    <cfRule type="containsBlanks" dxfId="1" priority="1">
      <formula>LEN(TRIM(R21))=0</formula>
    </cfRule>
  </conditionalFormatting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EC94-FA01-446C-8DB1-90F42BF565A8}">
  <sheetPr>
    <pageSetUpPr fitToPage="1"/>
  </sheetPr>
  <dimension ref="A2:Q4"/>
  <sheetViews>
    <sheetView zoomScale="70" zoomScaleNormal="70" workbookViewId="0">
      <selection activeCell="F15" sqref="F15"/>
    </sheetView>
  </sheetViews>
  <sheetFormatPr defaultRowHeight="18" x14ac:dyDescent="0.55000000000000004"/>
  <cols>
    <col min="1" max="2" width="18.33203125" bestFit="1" customWidth="1"/>
    <col min="3" max="3" width="3.1640625" bestFit="1" customWidth="1"/>
    <col min="4" max="4" width="5.33203125" customWidth="1"/>
    <col min="6" max="6" width="14.1640625" customWidth="1"/>
    <col min="7" max="7" width="8.4140625" customWidth="1"/>
    <col min="8" max="8" width="4.08203125" customWidth="1"/>
    <col min="9" max="9" width="10" customWidth="1"/>
    <col min="10" max="10" width="5.33203125" customWidth="1"/>
    <col min="12" max="12" width="4.33203125" customWidth="1"/>
    <col min="13" max="13" width="6.1640625" customWidth="1"/>
    <col min="14" max="14" width="8.33203125" customWidth="1"/>
    <col min="15" max="15" width="6.75" bestFit="1" customWidth="1"/>
    <col min="17" max="17" width="3.1640625" bestFit="1" customWidth="1"/>
  </cols>
  <sheetData>
    <row r="2" spans="1:17" x14ac:dyDescent="0.55000000000000004">
      <c r="F2" s="2" t="s">
        <v>47</v>
      </c>
      <c r="J2" s="1"/>
    </row>
    <row r="3" spans="1:17" x14ac:dyDescent="0.55000000000000004">
      <c r="A3" s="9" t="s">
        <v>65</v>
      </c>
      <c r="B3" s="11" t="s">
        <v>67</v>
      </c>
      <c r="C3" s="68"/>
      <c r="D3" s="68"/>
      <c r="E3" s="11" t="s">
        <v>68</v>
      </c>
      <c r="F3" s="11"/>
      <c r="G3" s="11"/>
      <c r="H3" s="11" t="s">
        <v>48</v>
      </c>
      <c r="I3" s="38"/>
      <c r="J3" s="71"/>
      <c r="K3" s="71"/>
      <c r="L3" s="71" t="s">
        <v>49</v>
      </c>
      <c r="M3" s="71"/>
      <c r="N3" s="38"/>
      <c r="O3" s="11" t="s">
        <v>50</v>
      </c>
      <c r="P3" s="11">
        <f>IFERROR(C3*G3*J3/N3,0)</f>
        <v>0</v>
      </c>
      <c r="Q3" s="16" t="s">
        <v>51</v>
      </c>
    </row>
    <row r="4" spans="1:17" x14ac:dyDescent="0.55000000000000004">
      <c r="A4" s="36" t="s">
        <v>66</v>
      </c>
      <c r="B4" s="38"/>
      <c r="C4" s="37" t="s">
        <v>51</v>
      </c>
      <c r="D4" s="69" t="s">
        <v>69</v>
      </c>
      <c r="E4" s="70"/>
      <c r="F4" s="70"/>
      <c r="G4" s="38"/>
      <c r="H4" s="38" t="s">
        <v>51</v>
      </c>
      <c r="I4" s="38" t="s">
        <v>52</v>
      </c>
      <c r="J4" s="38"/>
      <c r="K4" s="38"/>
      <c r="L4" s="37" t="s">
        <v>51</v>
      </c>
      <c r="M4" s="36" t="s">
        <v>70</v>
      </c>
      <c r="N4" s="38"/>
      <c r="O4" s="38"/>
      <c r="P4" s="38"/>
      <c r="Q4" s="37" t="s">
        <v>51</v>
      </c>
    </row>
  </sheetData>
  <mergeCells count="4">
    <mergeCell ref="C3:D3"/>
    <mergeCell ref="D4:F4"/>
    <mergeCell ref="L3:M3"/>
    <mergeCell ref="J3:K3"/>
  </mergeCells>
  <phoneticPr fontId="1"/>
  <conditionalFormatting sqref="C3:D3 J3:K3 N3 G3:G4 B4 K4 P4">
    <cfRule type="containsBlanks" dxfId="0" priority="1">
      <formula>LEN(TRIM(B3))=0</formula>
    </cfRule>
  </conditionalFormatting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7E9B-23A0-4772-A632-71E07C153BF5}">
  <sheetPr>
    <pageSetUpPr fitToPage="1"/>
  </sheetPr>
  <dimension ref="A1:K24"/>
  <sheetViews>
    <sheetView workbookViewId="0">
      <selection activeCell="P11" sqref="P11"/>
    </sheetView>
  </sheetViews>
  <sheetFormatPr defaultRowHeight="18" x14ac:dyDescent="0.55000000000000004"/>
  <cols>
    <col min="2" max="2" width="15.1640625" customWidth="1"/>
    <col min="3" max="3" width="8.08203125" customWidth="1"/>
    <col min="4" max="4" width="12.08203125" customWidth="1"/>
    <col min="5" max="5" width="8.08203125" customWidth="1"/>
    <col min="6" max="6" width="12.08203125" customWidth="1"/>
    <col min="7" max="7" width="8.08203125" customWidth="1"/>
    <col min="8" max="8" width="12.08203125" customWidth="1"/>
    <col min="9" max="9" width="8.08203125" customWidth="1"/>
    <col min="10" max="10" width="12.08203125" customWidth="1"/>
    <col min="11" max="11" width="17.33203125" customWidth="1"/>
  </cols>
  <sheetData>
    <row r="1" spans="1:11" ht="27" thickBot="1" x14ac:dyDescent="0.6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1" customHeight="1" x14ac:dyDescent="0.55000000000000004">
      <c r="A2" s="74" t="s">
        <v>54</v>
      </c>
      <c r="B2" s="76" t="s">
        <v>55</v>
      </c>
      <c r="C2" s="77" t="s">
        <v>56</v>
      </c>
      <c r="D2" s="78"/>
      <c r="E2" s="77" t="s">
        <v>56</v>
      </c>
      <c r="F2" s="78"/>
      <c r="G2" s="77" t="s">
        <v>56</v>
      </c>
      <c r="H2" s="78"/>
      <c r="I2" s="77" t="s">
        <v>56</v>
      </c>
      <c r="J2" s="78"/>
      <c r="K2" s="72" t="s">
        <v>57</v>
      </c>
    </row>
    <row r="3" spans="1:11" ht="21" customHeight="1" x14ac:dyDescent="0.55000000000000004">
      <c r="A3" s="75"/>
      <c r="B3" s="66"/>
      <c r="C3" s="41" t="s">
        <v>58</v>
      </c>
      <c r="D3" s="42" t="s">
        <v>59</v>
      </c>
      <c r="E3" s="41" t="s">
        <v>58</v>
      </c>
      <c r="F3" s="42" t="s">
        <v>59</v>
      </c>
      <c r="G3" s="41" t="s">
        <v>58</v>
      </c>
      <c r="H3" s="42" t="s">
        <v>59</v>
      </c>
      <c r="I3" s="41" t="s">
        <v>58</v>
      </c>
      <c r="J3" s="42" t="s">
        <v>59</v>
      </c>
      <c r="K3" s="73"/>
    </row>
    <row r="4" spans="1:11" ht="21" customHeight="1" x14ac:dyDescent="0.55000000000000004">
      <c r="A4" s="43"/>
      <c r="B4" s="36"/>
      <c r="C4" s="43"/>
      <c r="D4" s="44"/>
      <c r="E4" s="43"/>
      <c r="F4" s="44"/>
      <c r="G4" s="43"/>
      <c r="H4" s="44"/>
      <c r="I4" s="43"/>
      <c r="J4" s="44"/>
      <c r="K4" s="45"/>
    </row>
    <row r="5" spans="1:11" ht="21" customHeight="1" x14ac:dyDescent="0.55000000000000004">
      <c r="A5" s="43"/>
      <c r="B5" s="36"/>
      <c r="C5" s="43"/>
      <c r="D5" s="44"/>
      <c r="E5" s="43"/>
      <c r="F5" s="44"/>
      <c r="G5" s="43"/>
      <c r="H5" s="44"/>
      <c r="I5" s="43"/>
      <c r="J5" s="44"/>
      <c r="K5" s="45"/>
    </row>
    <row r="6" spans="1:11" ht="21" customHeight="1" x14ac:dyDescent="0.55000000000000004">
      <c r="A6" s="43"/>
      <c r="B6" s="36"/>
      <c r="C6" s="43"/>
      <c r="D6" s="44"/>
      <c r="E6" s="43"/>
      <c r="F6" s="44"/>
      <c r="G6" s="43"/>
      <c r="H6" s="44"/>
      <c r="I6" s="43"/>
      <c r="J6" s="44"/>
      <c r="K6" s="45"/>
    </row>
    <row r="7" spans="1:11" ht="21" customHeight="1" x14ac:dyDescent="0.55000000000000004">
      <c r="A7" s="43"/>
      <c r="B7" s="36"/>
      <c r="C7" s="43"/>
      <c r="D7" s="44"/>
      <c r="E7" s="43"/>
      <c r="F7" s="44"/>
      <c r="G7" s="43"/>
      <c r="H7" s="44"/>
      <c r="I7" s="43"/>
      <c r="J7" s="44"/>
      <c r="K7" s="45"/>
    </row>
    <row r="8" spans="1:11" ht="21" customHeight="1" x14ac:dyDescent="0.55000000000000004">
      <c r="A8" s="43"/>
      <c r="B8" s="36"/>
      <c r="C8" s="43"/>
      <c r="D8" s="44"/>
      <c r="E8" s="43"/>
      <c r="F8" s="44"/>
      <c r="G8" s="43"/>
      <c r="H8" s="44"/>
      <c r="I8" s="43"/>
      <c r="J8" s="44"/>
      <c r="K8" s="45"/>
    </row>
    <row r="9" spans="1:11" ht="21" customHeight="1" x14ac:dyDescent="0.55000000000000004">
      <c r="A9" s="43"/>
      <c r="B9" s="36"/>
      <c r="C9" s="43"/>
      <c r="D9" s="44"/>
      <c r="E9" s="43"/>
      <c r="F9" s="44"/>
      <c r="G9" s="43"/>
      <c r="H9" s="44"/>
      <c r="I9" s="43"/>
      <c r="J9" s="44"/>
      <c r="K9" s="45"/>
    </row>
    <row r="10" spans="1:11" ht="21" customHeight="1" x14ac:dyDescent="0.55000000000000004">
      <c r="A10" s="43"/>
      <c r="B10" s="36"/>
      <c r="C10" s="43"/>
      <c r="D10" s="44"/>
      <c r="E10" s="43"/>
      <c r="F10" s="44"/>
      <c r="G10" s="43"/>
      <c r="H10" s="44"/>
      <c r="I10" s="43"/>
      <c r="J10" s="44"/>
      <c r="K10" s="45"/>
    </row>
    <row r="11" spans="1:11" ht="21" customHeight="1" x14ac:dyDescent="0.55000000000000004">
      <c r="A11" s="43"/>
      <c r="B11" s="36"/>
      <c r="C11" s="43"/>
      <c r="D11" s="44"/>
      <c r="E11" s="43"/>
      <c r="F11" s="44"/>
      <c r="G11" s="43"/>
      <c r="H11" s="44"/>
      <c r="I11" s="43"/>
      <c r="J11" s="44"/>
      <c r="K11" s="45"/>
    </row>
    <row r="12" spans="1:11" ht="21" customHeight="1" x14ac:dyDescent="0.55000000000000004">
      <c r="A12" s="43"/>
      <c r="B12" s="36"/>
      <c r="C12" s="43"/>
      <c r="D12" s="44"/>
      <c r="E12" s="43"/>
      <c r="F12" s="44"/>
      <c r="G12" s="43"/>
      <c r="H12" s="44"/>
      <c r="I12" s="43"/>
      <c r="J12" s="44"/>
      <c r="K12" s="45"/>
    </row>
    <row r="13" spans="1:11" ht="21" customHeight="1" x14ac:dyDescent="0.55000000000000004">
      <c r="A13" s="43"/>
      <c r="B13" s="36"/>
      <c r="C13" s="43"/>
      <c r="D13" s="44"/>
      <c r="E13" s="43"/>
      <c r="F13" s="44"/>
      <c r="G13" s="43"/>
      <c r="H13" s="44"/>
      <c r="I13" s="43"/>
      <c r="J13" s="44"/>
      <c r="K13" s="45"/>
    </row>
    <row r="14" spans="1:11" ht="21" customHeight="1" x14ac:dyDescent="0.55000000000000004">
      <c r="A14" s="43"/>
      <c r="B14" s="36"/>
      <c r="C14" s="43"/>
      <c r="D14" s="44"/>
      <c r="E14" s="43"/>
      <c r="F14" s="44"/>
      <c r="G14" s="43"/>
      <c r="H14" s="44"/>
      <c r="I14" s="43"/>
      <c r="J14" s="44"/>
      <c r="K14" s="45"/>
    </row>
    <row r="15" spans="1:11" ht="21" customHeight="1" x14ac:dyDescent="0.55000000000000004">
      <c r="A15" s="43"/>
      <c r="B15" s="36"/>
      <c r="C15" s="43"/>
      <c r="D15" s="44"/>
      <c r="E15" s="43"/>
      <c r="F15" s="44"/>
      <c r="G15" s="43"/>
      <c r="H15" s="44"/>
      <c r="I15" s="43"/>
      <c r="J15" s="44"/>
      <c r="K15" s="45"/>
    </row>
    <row r="16" spans="1:11" ht="21" customHeight="1" x14ac:dyDescent="0.55000000000000004">
      <c r="A16" s="43"/>
      <c r="B16" s="36"/>
      <c r="C16" s="43"/>
      <c r="D16" s="44"/>
      <c r="E16" s="43"/>
      <c r="F16" s="44"/>
      <c r="G16" s="43"/>
      <c r="H16" s="44"/>
      <c r="I16" s="43"/>
      <c r="J16" s="44"/>
      <c r="K16" s="45"/>
    </row>
    <row r="17" spans="1:11" ht="21" customHeight="1" x14ac:dyDescent="0.55000000000000004">
      <c r="A17" s="43"/>
      <c r="B17" s="36"/>
      <c r="C17" s="43"/>
      <c r="D17" s="44"/>
      <c r="E17" s="43"/>
      <c r="F17" s="44"/>
      <c r="G17" s="43"/>
      <c r="H17" s="44"/>
      <c r="I17" s="43"/>
      <c r="J17" s="44"/>
      <c r="K17" s="45"/>
    </row>
    <row r="18" spans="1:11" ht="21" customHeight="1" x14ac:dyDescent="0.55000000000000004">
      <c r="A18" s="43"/>
      <c r="B18" s="36"/>
      <c r="C18" s="43"/>
      <c r="D18" s="44"/>
      <c r="E18" s="43"/>
      <c r="F18" s="44"/>
      <c r="G18" s="43"/>
      <c r="H18" s="44"/>
      <c r="I18" s="43"/>
      <c r="J18" s="44"/>
      <c r="K18" s="45"/>
    </row>
    <row r="19" spans="1:11" ht="21" customHeight="1" x14ac:dyDescent="0.55000000000000004">
      <c r="A19" s="43"/>
      <c r="B19" s="36"/>
      <c r="C19" s="43"/>
      <c r="D19" s="44"/>
      <c r="E19" s="43"/>
      <c r="F19" s="44"/>
      <c r="G19" s="43"/>
      <c r="H19" s="44"/>
      <c r="I19" s="43"/>
      <c r="J19" s="44"/>
      <c r="K19" s="45"/>
    </row>
    <row r="20" spans="1:11" ht="21" customHeight="1" x14ac:dyDescent="0.55000000000000004">
      <c r="A20" s="43"/>
      <c r="B20" s="36"/>
      <c r="C20" s="43"/>
      <c r="D20" s="44"/>
      <c r="E20" s="43"/>
      <c r="F20" s="44"/>
      <c r="G20" s="43"/>
      <c r="H20" s="44"/>
      <c r="I20" s="43"/>
      <c r="J20" s="44"/>
      <c r="K20" s="45"/>
    </row>
    <row r="21" spans="1:11" ht="21" customHeight="1" x14ac:dyDescent="0.55000000000000004">
      <c r="A21" s="43"/>
      <c r="B21" s="36"/>
      <c r="C21" s="43"/>
      <c r="D21" s="44"/>
      <c r="E21" s="43"/>
      <c r="F21" s="44"/>
      <c r="G21" s="43"/>
      <c r="H21" s="44"/>
      <c r="I21" s="43"/>
      <c r="J21" s="44"/>
      <c r="K21" s="45"/>
    </row>
    <row r="22" spans="1:11" ht="21" customHeight="1" x14ac:dyDescent="0.55000000000000004">
      <c r="A22" s="43"/>
      <c r="B22" s="36"/>
      <c r="C22" s="43"/>
      <c r="D22" s="44"/>
      <c r="E22" s="43"/>
      <c r="F22" s="44"/>
      <c r="G22" s="43"/>
      <c r="H22" s="44"/>
      <c r="I22" s="43"/>
      <c r="J22" s="44"/>
      <c r="K22" s="45"/>
    </row>
    <row r="23" spans="1:11" ht="21" customHeight="1" thickBot="1" x14ac:dyDescent="0.6">
      <c r="A23" s="46"/>
      <c r="B23" s="47"/>
      <c r="C23" s="46"/>
      <c r="D23" s="48"/>
      <c r="E23" s="46"/>
      <c r="F23" s="48"/>
      <c r="G23" s="46"/>
      <c r="H23" s="48"/>
      <c r="I23" s="46"/>
      <c r="J23" s="48"/>
      <c r="K23" s="49"/>
    </row>
    <row r="24" spans="1:11" ht="21" customHeight="1" thickTop="1" thickBot="1" x14ac:dyDescent="0.6">
      <c r="A24" s="50" t="s">
        <v>60</v>
      </c>
      <c r="B24" s="51"/>
      <c r="C24" s="52"/>
      <c r="D24" s="53"/>
      <c r="E24" s="52"/>
      <c r="F24" s="53"/>
      <c r="G24" s="52"/>
      <c r="H24" s="53"/>
      <c r="I24" s="52"/>
      <c r="J24" s="53"/>
      <c r="K24" s="54"/>
    </row>
  </sheetData>
  <mergeCells count="7">
    <mergeCell ref="K2:K3"/>
    <mergeCell ref="A2:A3"/>
    <mergeCell ref="B2:B3"/>
    <mergeCell ref="C2:D2"/>
    <mergeCell ref="E2:F2"/>
    <mergeCell ref="G2:H2"/>
    <mergeCell ref="I2:J2"/>
  </mergeCells>
  <phoneticPr fontId="1"/>
  <pageMargins left="0.7" right="0.7" top="0.55000000000000004" bottom="0.51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F188-BA6E-485A-B72F-49A1C9ABB546}">
  <sheetPr>
    <pageSetUpPr fitToPage="1"/>
  </sheetPr>
  <dimension ref="A1:K24"/>
  <sheetViews>
    <sheetView workbookViewId="0">
      <selection activeCell="P11" sqref="P11"/>
    </sheetView>
  </sheetViews>
  <sheetFormatPr defaultRowHeight="18" x14ac:dyDescent="0.55000000000000004"/>
  <cols>
    <col min="2" max="2" width="15.1640625" customWidth="1"/>
    <col min="3" max="6" width="10.08203125" customWidth="1"/>
    <col min="7" max="10" width="9.75" customWidth="1"/>
    <col min="11" max="11" width="17.33203125" customWidth="1"/>
  </cols>
  <sheetData>
    <row r="1" spans="1:11" ht="27" thickBot="1" x14ac:dyDescent="0.6">
      <c r="A1" s="39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1" customHeight="1" x14ac:dyDescent="0.55000000000000004">
      <c r="A2" s="74" t="s">
        <v>54</v>
      </c>
      <c r="B2" s="76" t="s">
        <v>55</v>
      </c>
      <c r="C2" s="77" t="s">
        <v>62</v>
      </c>
      <c r="D2" s="79"/>
      <c r="E2" s="79"/>
      <c r="F2" s="78"/>
      <c r="G2" s="79"/>
      <c r="H2" s="79"/>
      <c r="I2" s="77"/>
      <c r="J2" s="79"/>
      <c r="K2" s="72" t="s">
        <v>57</v>
      </c>
    </row>
    <row r="3" spans="1:11" ht="21" customHeight="1" x14ac:dyDescent="0.55000000000000004">
      <c r="A3" s="75"/>
      <c r="B3" s="66"/>
      <c r="C3" s="41" t="s">
        <v>59</v>
      </c>
      <c r="D3" s="55" t="s">
        <v>63</v>
      </c>
      <c r="E3" s="55" t="s">
        <v>58</v>
      </c>
      <c r="F3" s="42" t="s">
        <v>64</v>
      </c>
      <c r="G3" s="37"/>
      <c r="H3" s="36"/>
      <c r="I3" s="43"/>
      <c r="J3" s="36"/>
      <c r="K3" s="73"/>
    </row>
    <row r="4" spans="1:11" ht="21" customHeight="1" x14ac:dyDescent="0.55000000000000004">
      <c r="A4" s="43"/>
      <c r="B4" s="36"/>
      <c r="C4" s="43"/>
      <c r="D4" s="56"/>
      <c r="E4" s="56"/>
      <c r="F4" s="44"/>
      <c r="G4" s="37"/>
      <c r="H4" s="36"/>
      <c r="I4" s="43"/>
      <c r="J4" s="36"/>
      <c r="K4" s="45"/>
    </row>
    <row r="5" spans="1:11" ht="21" customHeight="1" x14ac:dyDescent="0.55000000000000004">
      <c r="A5" s="43"/>
      <c r="B5" s="36"/>
      <c r="C5" s="43"/>
      <c r="D5" s="56"/>
      <c r="E5" s="56"/>
      <c r="F5" s="44"/>
      <c r="G5" s="37"/>
      <c r="H5" s="36"/>
      <c r="I5" s="43"/>
      <c r="J5" s="36"/>
      <c r="K5" s="45"/>
    </row>
    <row r="6" spans="1:11" ht="21" customHeight="1" x14ac:dyDescent="0.55000000000000004">
      <c r="A6" s="43"/>
      <c r="B6" s="36"/>
      <c r="C6" s="43"/>
      <c r="D6" s="56"/>
      <c r="E6" s="56"/>
      <c r="F6" s="44"/>
      <c r="G6" s="37"/>
      <c r="H6" s="36"/>
      <c r="I6" s="43"/>
      <c r="J6" s="36"/>
      <c r="K6" s="45"/>
    </row>
    <row r="7" spans="1:11" ht="21" customHeight="1" x14ac:dyDescent="0.55000000000000004">
      <c r="A7" s="43"/>
      <c r="B7" s="36"/>
      <c r="C7" s="43"/>
      <c r="D7" s="56"/>
      <c r="E7" s="56"/>
      <c r="F7" s="44"/>
      <c r="G7" s="37"/>
      <c r="H7" s="36"/>
      <c r="I7" s="43"/>
      <c r="J7" s="36"/>
      <c r="K7" s="45"/>
    </row>
    <row r="8" spans="1:11" ht="21" customHeight="1" x14ac:dyDescent="0.55000000000000004">
      <c r="A8" s="43"/>
      <c r="B8" s="36"/>
      <c r="C8" s="43"/>
      <c r="D8" s="56"/>
      <c r="E8" s="56"/>
      <c r="F8" s="44"/>
      <c r="G8" s="37"/>
      <c r="H8" s="36"/>
      <c r="I8" s="43"/>
      <c r="J8" s="36"/>
      <c r="K8" s="45"/>
    </row>
    <row r="9" spans="1:11" ht="21" customHeight="1" x14ac:dyDescent="0.55000000000000004">
      <c r="A9" s="43"/>
      <c r="B9" s="36"/>
      <c r="C9" s="43"/>
      <c r="D9" s="56"/>
      <c r="E9" s="56"/>
      <c r="F9" s="44"/>
      <c r="G9" s="37"/>
      <c r="H9" s="36"/>
      <c r="I9" s="43"/>
      <c r="J9" s="36"/>
      <c r="K9" s="45"/>
    </row>
    <row r="10" spans="1:11" ht="21" customHeight="1" x14ac:dyDescent="0.55000000000000004">
      <c r="A10" s="43"/>
      <c r="B10" s="36"/>
      <c r="C10" s="43"/>
      <c r="D10" s="56"/>
      <c r="E10" s="56"/>
      <c r="F10" s="44"/>
      <c r="G10" s="37"/>
      <c r="H10" s="36"/>
      <c r="I10" s="43"/>
      <c r="J10" s="36"/>
      <c r="K10" s="45"/>
    </row>
    <row r="11" spans="1:11" ht="21" customHeight="1" x14ac:dyDescent="0.55000000000000004">
      <c r="A11" s="43"/>
      <c r="B11" s="36"/>
      <c r="C11" s="43"/>
      <c r="D11" s="56"/>
      <c r="E11" s="56"/>
      <c r="F11" s="44"/>
      <c r="G11" s="37"/>
      <c r="H11" s="36"/>
      <c r="I11" s="43"/>
      <c r="J11" s="36"/>
      <c r="K11" s="45"/>
    </row>
    <row r="12" spans="1:11" ht="21" customHeight="1" x14ac:dyDescent="0.55000000000000004">
      <c r="A12" s="43"/>
      <c r="B12" s="36"/>
      <c r="C12" s="43"/>
      <c r="D12" s="56"/>
      <c r="E12" s="56"/>
      <c r="F12" s="44"/>
      <c r="G12" s="37"/>
      <c r="H12" s="36"/>
      <c r="I12" s="43"/>
      <c r="J12" s="36"/>
      <c r="K12" s="45"/>
    </row>
    <row r="13" spans="1:11" ht="21" customHeight="1" x14ac:dyDescent="0.55000000000000004">
      <c r="A13" s="43"/>
      <c r="B13" s="36"/>
      <c r="C13" s="43"/>
      <c r="D13" s="56"/>
      <c r="E13" s="56"/>
      <c r="F13" s="44"/>
      <c r="G13" s="37"/>
      <c r="H13" s="36"/>
      <c r="I13" s="43"/>
      <c r="J13" s="36"/>
      <c r="K13" s="45"/>
    </row>
    <row r="14" spans="1:11" ht="21" customHeight="1" x14ac:dyDescent="0.55000000000000004">
      <c r="A14" s="43"/>
      <c r="B14" s="36"/>
      <c r="C14" s="43"/>
      <c r="D14" s="56"/>
      <c r="E14" s="56"/>
      <c r="F14" s="44"/>
      <c r="G14" s="37"/>
      <c r="H14" s="36"/>
      <c r="I14" s="43"/>
      <c r="J14" s="36"/>
      <c r="K14" s="45"/>
    </row>
    <row r="15" spans="1:11" ht="21" customHeight="1" x14ac:dyDescent="0.55000000000000004">
      <c r="A15" s="43"/>
      <c r="B15" s="36"/>
      <c r="C15" s="43"/>
      <c r="D15" s="56"/>
      <c r="E15" s="56"/>
      <c r="F15" s="44"/>
      <c r="G15" s="37"/>
      <c r="H15" s="36"/>
      <c r="I15" s="43"/>
      <c r="J15" s="36"/>
      <c r="K15" s="45"/>
    </row>
    <row r="16" spans="1:11" ht="21" customHeight="1" x14ac:dyDescent="0.55000000000000004">
      <c r="A16" s="43"/>
      <c r="B16" s="36"/>
      <c r="C16" s="43"/>
      <c r="D16" s="56"/>
      <c r="E16" s="56"/>
      <c r="F16" s="44"/>
      <c r="G16" s="37"/>
      <c r="H16" s="36"/>
      <c r="I16" s="43"/>
      <c r="J16" s="36"/>
      <c r="K16" s="45"/>
    </row>
    <row r="17" spans="1:11" ht="21" customHeight="1" x14ac:dyDescent="0.55000000000000004">
      <c r="A17" s="43"/>
      <c r="B17" s="36"/>
      <c r="C17" s="43"/>
      <c r="D17" s="56"/>
      <c r="E17" s="56"/>
      <c r="F17" s="44"/>
      <c r="G17" s="37"/>
      <c r="H17" s="36"/>
      <c r="I17" s="43"/>
      <c r="J17" s="36"/>
      <c r="K17" s="45"/>
    </row>
    <row r="18" spans="1:11" ht="21" customHeight="1" x14ac:dyDescent="0.55000000000000004">
      <c r="A18" s="43"/>
      <c r="B18" s="36"/>
      <c r="C18" s="43"/>
      <c r="D18" s="56"/>
      <c r="E18" s="56"/>
      <c r="F18" s="44"/>
      <c r="G18" s="37"/>
      <c r="H18" s="36"/>
      <c r="I18" s="43"/>
      <c r="J18" s="36"/>
      <c r="K18" s="45"/>
    </row>
    <row r="19" spans="1:11" ht="21" customHeight="1" x14ac:dyDescent="0.55000000000000004">
      <c r="A19" s="43"/>
      <c r="B19" s="36"/>
      <c r="C19" s="43"/>
      <c r="D19" s="56"/>
      <c r="E19" s="56"/>
      <c r="F19" s="44"/>
      <c r="G19" s="37"/>
      <c r="H19" s="36"/>
      <c r="I19" s="43"/>
      <c r="J19" s="36"/>
      <c r="K19" s="45"/>
    </row>
    <row r="20" spans="1:11" ht="21" customHeight="1" x14ac:dyDescent="0.55000000000000004">
      <c r="A20" s="43"/>
      <c r="B20" s="36"/>
      <c r="C20" s="43"/>
      <c r="D20" s="56"/>
      <c r="E20" s="56"/>
      <c r="F20" s="44"/>
      <c r="G20" s="37"/>
      <c r="H20" s="36"/>
      <c r="I20" s="43"/>
      <c r="J20" s="36"/>
      <c r="K20" s="45"/>
    </row>
    <row r="21" spans="1:11" ht="21" customHeight="1" x14ac:dyDescent="0.55000000000000004">
      <c r="A21" s="43"/>
      <c r="B21" s="36"/>
      <c r="C21" s="43"/>
      <c r="D21" s="56"/>
      <c r="E21" s="56"/>
      <c r="F21" s="44"/>
      <c r="G21" s="37"/>
      <c r="H21" s="36"/>
      <c r="I21" s="43"/>
      <c r="J21" s="36"/>
      <c r="K21" s="45"/>
    </row>
    <row r="22" spans="1:11" ht="21" customHeight="1" x14ac:dyDescent="0.55000000000000004">
      <c r="A22" s="43"/>
      <c r="B22" s="36"/>
      <c r="C22" s="43"/>
      <c r="D22" s="56"/>
      <c r="E22" s="56"/>
      <c r="F22" s="44"/>
      <c r="G22" s="37"/>
      <c r="H22" s="36"/>
      <c r="I22" s="43"/>
      <c r="J22" s="36"/>
      <c r="K22" s="45"/>
    </row>
    <row r="23" spans="1:11" ht="21" customHeight="1" thickBot="1" x14ac:dyDescent="0.6">
      <c r="A23" s="46"/>
      <c r="B23" s="47"/>
      <c r="C23" s="46"/>
      <c r="D23" s="57"/>
      <c r="E23" s="57"/>
      <c r="F23" s="48"/>
      <c r="G23" s="58"/>
      <c r="H23" s="47"/>
      <c r="I23" s="46"/>
      <c r="J23" s="47"/>
      <c r="K23" s="49"/>
    </row>
    <row r="24" spans="1:11" ht="21" customHeight="1" thickTop="1" thickBot="1" x14ac:dyDescent="0.6">
      <c r="A24" s="50" t="s">
        <v>60</v>
      </c>
      <c r="B24" s="51"/>
      <c r="C24" s="52"/>
      <c r="D24" s="59"/>
      <c r="E24" s="59"/>
      <c r="F24" s="53"/>
      <c r="G24" s="60"/>
      <c r="H24" s="51"/>
      <c r="I24" s="52"/>
      <c r="J24" s="51"/>
      <c r="K24" s="54"/>
    </row>
  </sheetData>
  <mergeCells count="6">
    <mergeCell ref="K2:K3"/>
    <mergeCell ref="A2:A3"/>
    <mergeCell ref="B2:B3"/>
    <mergeCell ref="C2:F2"/>
    <mergeCell ref="G2:H2"/>
    <mergeCell ref="I2:J2"/>
  </mergeCells>
  <phoneticPr fontId="1"/>
  <pageMargins left="0.7" right="0.7" top="0.55000000000000004" bottom="0.51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080D758EAADB4EAAA5E9568E7D4F29" ma:contentTypeVersion="6" ma:contentTypeDescription="新しいドキュメントを作成します。" ma:contentTypeScope="" ma:versionID="4af93a3b4115f589aaac5f4c09667e01">
  <xsd:schema xmlns:xsd="http://www.w3.org/2001/XMLSchema" xmlns:xs="http://www.w3.org/2001/XMLSchema" xmlns:p="http://schemas.microsoft.com/office/2006/metadata/properties" xmlns:ns3="fd934dcf-4176-4384-a293-ba45f2ec2c41" targetNamespace="http://schemas.microsoft.com/office/2006/metadata/properties" ma:root="true" ma:fieldsID="fa8fa104e145e5cb338f5644d94a21aa" ns3:_="">
    <xsd:import namespace="fd934dcf-4176-4384-a293-ba45f2ec2c4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34dcf-4176-4384-a293-ba45f2ec2c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934dcf-4176-4384-a293-ba45f2ec2c41" xsi:nil="true"/>
  </documentManagement>
</p:properties>
</file>

<file path=customXml/itemProps1.xml><?xml version="1.0" encoding="utf-8"?>
<ds:datastoreItem xmlns:ds="http://schemas.openxmlformats.org/officeDocument/2006/customXml" ds:itemID="{5F69C980-6DD2-4F8F-8AB6-21F0A131BB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4BEEF-AEB6-4282-B8F4-9EFA93B12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34dcf-4176-4384-a293-ba45f2ec2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CC59A7-0A20-4A28-A5CE-46097902580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d934dcf-4176-4384-a293-ba45f2ec2c4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容器数の算定</vt:lpstr>
      <vt:lpstr>保管場所面積の算定</vt:lpstr>
      <vt:lpstr>用途別床面積 (事業系)</vt:lpstr>
      <vt:lpstr>用途別床面積（住宅）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三四郎_江東区</dc:creator>
  <cp:lastModifiedBy>玉川　三四郎_江東区</cp:lastModifiedBy>
  <cp:lastPrinted>2026-06-09T06:49:43Z</cp:lastPrinted>
  <dcterms:created xsi:type="dcterms:W3CDTF">2026-01-08T23:42:42Z</dcterms:created>
  <dcterms:modified xsi:type="dcterms:W3CDTF">2026-06-09T07:06:50Z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0x0101006F080D758EAADB4EAAA5E9568E7D4F29</vt:lpwstr>
  </property>
</Properties>
</file>