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gnassv02\bumon\課共有\長寿応援課\(03)施設支援係\施設係共有フォルダー\500_二村その他（小川⇒角田⇒）\490_その他整備・改修\2106辰巳団地\02_公募要項\01‗公募要項\アップするデータ一式\02提案関係\"/>
    </mc:Choice>
  </mc:AlternateContent>
  <xr:revisionPtr revIDLastSave="0" documentId="13_ncr:1_{FC876F97-6388-47AD-8539-802B9AAA3DBE}" xr6:coauthVersionLast="47" xr6:coauthVersionMax="47" xr10:uidLastSave="{00000000-0000-0000-0000-000000000000}"/>
  <bookViews>
    <workbookView xWindow="-120" yWindow="-120" windowWidth="29040" windowHeight="15720" tabRatio="923" xr2:uid="{00000000-000D-0000-FFFF-FFFF00000000}"/>
  </bookViews>
  <sheets>
    <sheet name="特養 (1年目)" sheetId="25" r:id="rId1"/>
    <sheet name="ショートステイ (1年目)" sheetId="26" r:id="rId2"/>
    <sheet name="介護専用型ケアハウス (1年目)" sheetId="27" r:id="rId3"/>
    <sheet name="都市型軽費老人ホーム (1年目)" sheetId="28" r:id="rId4"/>
    <sheet name="包括 (1年目) " sheetId="33" r:id="rId5"/>
    <sheet name="記載例 (1年目)" sheetId="32" r:id="rId6"/>
    <sheet name="特養" sheetId="17" r:id="rId7"/>
    <sheet name="ショートステイ" sheetId="22" r:id="rId8"/>
    <sheet name="介護専用型ケアハウス" sheetId="23" r:id="rId9"/>
    <sheet name="都市型軽費老人ホーム" sheetId="24" r:id="rId10"/>
    <sheet name="包括" sheetId="34" r:id="rId11"/>
    <sheet name="記載例" sheetId="31" r:id="rId12"/>
    <sheet name="留意点" sheetId="30" r:id="rId13"/>
  </sheets>
  <definedNames>
    <definedName name="_xlnm.Print_Area" localSheetId="7">ショートステイ!$A$1:$N$29</definedName>
    <definedName name="_xlnm.Print_Area" localSheetId="1">'ショートステイ (1年目)'!$A$1:$T$26</definedName>
    <definedName name="_xlnm.Print_Area" localSheetId="8">介護専用型ケアハウス!$A$1:$N$30</definedName>
    <definedName name="_xlnm.Print_Area" localSheetId="2">'介護専用型ケアハウス (1年目)'!$A$1:$T$29</definedName>
    <definedName name="_xlnm.Print_Area" localSheetId="11">記載例!$A$1:$N$28</definedName>
    <definedName name="_xlnm.Print_Area" localSheetId="5">'記載例 (1年目)'!$A$1:$O$25</definedName>
    <definedName name="_xlnm.Print_Area" localSheetId="9">都市型軽費老人ホーム!$A$1:$N$20</definedName>
    <definedName name="_xlnm.Print_Area" localSheetId="3">'都市型軽費老人ホーム (1年目)'!$A$1:$T$17</definedName>
    <definedName name="_xlnm.Print_Area" localSheetId="6">特養!$A$1:$N$28</definedName>
    <definedName name="_xlnm.Print_Area" localSheetId="0">'特養 (1年目)'!$A$1:$T$25</definedName>
    <definedName name="_xlnm.Print_Area" localSheetId="10">包括!$A$1:$N$29</definedName>
    <definedName name="_xlnm.Print_Area" localSheetId="4">'包括 (1年目) '!$A$1:$T$28</definedName>
    <definedName name="_xlnm.Print_Area" localSheetId="12">留意点!$A$1:$J$53</definedName>
    <definedName name="_xlnm.Print_Titles" localSheetId="7">ショートステイ!$A:$I</definedName>
    <definedName name="_xlnm.Print_Titles" localSheetId="1">'ショートステイ (1年目)'!$A:$I</definedName>
    <definedName name="_xlnm.Print_Titles" localSheetId="8">介護専用型ケアハウス!$A:$I</definedName>
    <definedName name="_xlnm.Print_Titles" localSheetId="2">'介護専用型ケアハウス (1年目)'!$A:$I</definedName>
    <definedName name="_xlnm.Print_Titles" localSheetId="11">記載例!$A:$I</definedName>
    <definedName name="_xlnm.Print_Titles" localSheetId="5">'記載例 (1年目)'!$A:$I</definedName>
    <definedName name="_xlnm.Print_Titles" localSheetId="9">都市型軽費老人ホーム!$A:$I</definedName>
    <definedName name="_xlnm.Print_Titles" localSheetId="3">'都市型軽費老人ホーム (1年目)'!$A:$I</definedName>
    <definedName name="_xlnm.Print_Titles" localSheetId="6">特養!$A:$I</definedName>
    <definedName name="_xlnm.Print_Titles" localSheetId="0">'特養 (1年目)'!$A:$I</definedName>
    <definedName name="_xlnm.Print_Titles" localSheetId="10">包括!$A:$I</definedName>
    <definedName name="_xlnm.Print_Titles" localSheetId="4">'包括 (1年目) '!$A:$I</definedName>
    <definedName name="Z_D3D8BAF4_BD87_4EAE_A5A9_00D10A04ACA5_.wvu.PrintArea" localSheetId="12" hidden="1">留意点!$A$1:$J$54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33" l="1"/>
  <c r="O27" i="33"/>
  <c r="P27" i="33"/>
  <c r="Q27" i="33"/>
  <c r="R27" i="33"/>
  <c r="S27" i="33"/>
  <c r="N28" i="33"/>
  <c r="O28" i="33"/>
  <c r="P28" i="33"/>
  <c r="Q28" i="33"/>
  <c r="R28" i="33"/>
  <c r="S28" i="33"/>
  <c r="T17" i="33"/>
  <c r="S18" i="33"/>
  <c r="M18" i="33"/>
  <c r="N18" i="33"/>
  <c r="O18" i="33"/>
  <c r="P18" i="33"/>
  <c r="Q18" i="33"/>
  <c r="R18" i="33"/>
  <c r="L5" i="23"/>
  <c r="N14" i="28"/>
  <c r="N9" i="28"/>
  <c r="M8" i="28"/>
  <c r="N8" i="28"/>
  <c r="O8" i="28"/>
  <c r="P8" i="28"/>
  <c r="Q8" i="28"/>
  <c r="R8" i="28"/>
  <c r="S8" i="28"/>
  <c r="O9" i="28"/>
  <c r="P9" i="28"/>
  <c r="Q9" i="28"/>
  <c r="R9" i="28"/>
  <c r="S9" i="28"/>
  <c r="N10" i="28"/>
  <c r="O10" i="28"/>
  <c r="P10" i="28"/>
  <c r="Q10" i="28"/>
  <c r="R10" i="28"/>
  <c r="S10" i="28"/>
  <c r="N11" i="28"/>
  <c r="O11" i="28"/>
  <c r="P11" i="28"/>
  <c r="Q11" i="28"/>
  <c r="R11" i="28"/>
  <c r="S11" i="28"/>
  <c r="N12" i="28"/>
  <c r="O12" i="28"/>
  <c r="P12" i="28"/>
  <c r="Q12" i="28"/>
  <c r="R12" i="28"/>
  <c r="S12" i="28"/>
  <c r="N13" i="28"/>
  <c r="O13" i="28"/>
  <c r="P13" i="28"/>
  <c r="Q13" i="28"/>
  <c r="R13" i="28"/>
  <c r="S13" i="28"/>
  <c r="O14" i="28"/>
  <c r="P14" i="28"/>
  <c r="Q14" i="28"/>
  <c r="R14" i="28"/>
  <c r="S14" i="28"/>
  <c r="N15" i="28"/>
  <c r="O15" i="28"/>
  <c r="P15" i="28"/>
  <c r="Q15" i="28"/>
  <c r="R15" i="28"/>
  <c r="S15" i="28"/>
  <c r="O16" i="28"/>
  <c r="P16" i="28"/>
  <c r="Q16" i="28"/>
  <c r="R16" i="28"/>
  <c r="S16" i="28"/>
  <c r="O17" i="28"/>
  <c r="P17" i="28"/>
  <c r="Q17" i="28"/>
  <c r="R17" i="28"/>
  <c r="S17" i="28"/>
  <c r="N10" i="27"/>
  <c r="M10" i="27"/>
  <c r="L10" i="27"/>
  <c r="N9" i="27"/>
  <c r="O9" i="27"/>
  <c r="P9" i="27"/>
  <c r="Q9" i="27"/>
  <c r="R9" i="27"/>
  <c r="S9" i="27"/>
  <c r="O10" i="27"/>
  <c r="P10" i="27"/>
  <c r="Q10" i="27"/>
  <c r="R10" i="27"/>
  <c r="S10" i="27"/>
  <c r="N11" i="27"/>
  <c r="O11" i="27"/>
  <c r="P11" i="27"/>
  <c r="Q11" i="27"/>
  <c r="R11" i="27"/>
  <c r="S11" i="27"/>
  <c r="N12" i="27"/>
  <c r="O12" i="27"/>
  <c r="P12" i="27"/>
  <c r="Q12" i="27"/>
  <c r="R12" i="27"/>
  <c r="S12" i="27"/>
  <c r="N13" i="27"/>
  <c r="O13" i="27"/>
  <c r="P13" i="27"/>
  <c r="Q13" i="27"/>
  <c r="R13" i="27"/>
  <c r="S13" i="27"/>
  <c r="N14" i="27"/>
  <c r="O14" i="27"/>
  <c r="P14" i="27"/>
  <c r="Q14" i="27"/>
  <c r="R14" i="27"/>
  <c r="S14" i="27"/>
  <c r="N15" i="27"/>
  <c r="O15" i="27"/>
  <c r="P15" i="27"/>
  <c r="Q15" i="27"/>
  <c r="R15" i="27"/>
  <c r="S15" i="27"/>
  <c r="N16" i="27"/>
  <c r="O16" i="27"/>
  <c r="P16" i="27"/>
  <c r="Q16" i="27"/>
  <c r="R16" i="27"/>
  <c r="S16" i="27"/>
  <c r="N17" i="27"/>
  <c r="O17" i="27"/>
  <c r="P17" i="27"/>
  <c r="Q17" i="27"/>
  <c r="R17" i="27"/>
  <c r="S17" i="27"/>
  <c r="N18" i="27"/>
  <c r="O18" i="27"/>
  <c r="P18" i="27"/>
  <c r="Q18" i="27"/>
  <c r="R18" i="27"/>
  <c r="S18" i="27"/>
  <c r="N19" i="27"/>
  <c r="O19" i="27"/>
  <c r="P19" i="27"/>
  <c r="Q19" i="27"/>
  <c r="R19" i="27"/>
  <c r="S19" i="27"/>
  <c r="N20" i="27"/>
  <c r="O20" i="27"/>
  <c r="P20" i="27"/>
  <c r="Q20" i="27"/>
  <c r="R20" i="27"/>
  <c r="S20" i="27"/>
  <c r="N21" i="27"/>
  <c r="O21" i="27"/>
  <c r="P21" i="27"/>
  <c r="Q21" i="27"/>
  <c r="R21" i="27"/>
  <c r="S21" i="27"/>
  <c r="N22" i="27"/>
  <c r="O22" i="27"/>
  <c r="P22" i="27"/>
  <c r="Q22" i="27"/>
  <c r="R22" i="27"/>
  <c r="S22" i="27"/>
  <c r="N23" i="27"/>
  <c r="O23" i="27"/>
  <c r="P23" i="27"/>
  <c r="Q23" i="27"/>
  <c r="R23" i="27"/>
  <c r="S23" i="27"/>
  <c r="N24" i="27"/>
  <c r="O24" i="27"/>
  <c r="P24" i="27"/>
  <c r="Q24" i="27"/>
  <c r="R24" i="27"/>
  <c r="S24" i="27"/>
  <c r="N25" i="27"/>
  <c r="O25" i="27"/>
  <c r="P25" i="27"/>
  <c r="Q25" i="27"/>
  <c r="R25" i="27"/>
  <c r="S25" i="27"/>
  <c r="N26" i="27"/>
  <c r="O26" i="27"/>
  <c r="P26" i="27"/>
  <c r="Q26" i="27"/>
  <c r="R26" i="27"/>
  <c r="S26" i="27"/>
  <c r="N27" i="27"/>
  <c r="O27" i="27"/>
  <c r="P27" i="27"/>
  <c r="Q27" i="27"/>
  <c r="R27" i="27"/>
  <c r="S27" i="27"/>
  <c r="N28" i="27"/>
  <c r="O28" i="27"/>
  <c r="P28" i="27"/>
  <c r="Q28" i="27"/>
  <c r="R28" i="27"/>
  <c r="S28" i="27"/>
  <c r="N29" i="27"/>
  <c r="O29" i="27"/>
  <c r="P29" i="27"/>
  <c r="Q29" i="27"/>
  <c r="R29" i="27"/>
  <c r="S29" i="27"/>
  <c r="R25" i="26"/>
  <c r="R26" i="26" s="1"/>
  <c r="S25" i="26"/>
  <c r="S15" i="26"/>
  <c r="S18" i="26" s="1"/>
  <c r="S19" i="26" s="1"/>
  <c r="N9" i="32"/>
  <c r="S9" i="26"/>
  <c r="N9" i="26"/>
  <c r="M9" i="26"/>
  <c r="L9" i="26"/>
  <c r="K9" i="26"/>
  <c r="O9" i="26"/>
  <c r="P9" i="26"/>
  <c r="Q9" i="26"/>
  <c r="R9" i="26"/>
  <c r="N10" i="26"/>
  <c r="O10" i="26"/>
  <c r="P10" i="26"/>
  <c r="Q10" i="26"/>
  <c r="R10" i="26"/>
  <c r="S10" i="26"/>
  <c r="N11" i="26"/>
  <c r="O11" i="26"/>
  <c r="P11" i="26"/>
  <c r="Q11" i="26"/>
  <c r="R11" i="26"/>
  <c r="S11" i="26"/>
  <c r="N12" i="26"/>
  <c r="O12" i="26"/>
  <c r="P12" i="26"/>
  <c r="Q12" i="26"/>
  <c r="R12" i="26"/>
  <c r="S12" i="26"/>
  <c r="N13" i="26"/>
  <c r="O13" i="26"/>
  <c r="P13" i="26"/>
  <c r="Q13" i="26"/>
  <c r="R13" i="26"/>
  <c r="S13" i="26"/>
  <c r="N14" i="26"/>
  <c r="O14" i="26"/>
  <c r="P14" i="26"/>
  <c r="Q14" i="26"/>
  <c r="R14" i="26"/>
  <c r="S14" i="26"/>
  <c r="N15" i="26"/>
  <c r="O15" i="26"/>
  <c r="P15" i="26"/>
  <c r="Q15" i="26"/>
  <c r="R15" i="26"/>
  <c r="N16" i="26"/>
  <c r="O16" i="26"/>
  <c r="P16" i="26"/>
  <c r="Q16" i="26"/>
  <c r="R16" i="26"/>
  <c r="S16" i="26"/>
  <c r="N17" i="26"/>
  <c r="O17" i="26"/>
  <c r="P17" i="26"/>
  <c r="Q17" i="26"/>
  <c r="R17" i="26"/>
  <c r="S17" i="26"/>
  <c r="N18" i="26"/>
  <c r="O18" i="26"/>
  <c r="O19" i="26" s="1"/>
  <c r="O26" i="26" s="1"/>
  <c r="P18" i="26"/>
  <c r="Q18" i="26"/>
  <c r="R18" i="26"/>
  <c r="N19" i="26"/>
  <c r="P19" i="26"/>
  <c r="Q19" i="26"/>
  <c r="R19" i="26"/>
  <c r="N20" i="26"/>
  <c r="O20" i="26"/>
  <c r="P20" i="26"/>
  <c r="Q20" i="26"/>
  <c r="R20" i="26"/>
  <c r="S20" i="26"/>
  <c r="N21" i="26"/>
  <c r="O21" i="26"/>
  <c r="P21" i="26"/>
  <c r="Q21" i="26"/>
  <c r="R21" i="26"/>
  <c r="S21" i="26"/>
  <c r="N22" i="26"/>
  <c r="O22" i="26"/>
  <c r="P22" i="26"/>
  <c r="Q22" i="26"/>
  <c r="R22" i="26"/>
  <c r="S22" i="26"/>
  <c r="N23" i="26"/>
  <c r="O23" i="26"/>
  <c r="P23" i="26"/>
  <c r="Q23" i="26"/>
  <c r="R23" i="26"/>
  <c r="S23" i="26"/>
  <c r="N24" i="26"/>
  <c r="O24" i="26"/>
  <c r="P24" i="26"/>
  <c r="Q24" i="26"/>
  <c r="R24" i="26"/>
  <c r="S24" i="26"/>
  <c r="N25" i="26"/>
  <c r="O25" i="26"/>
  <c r="P25" i="26"/>
  <c r="Q25" i="26"/>
  <c r="N26" i="26"/>
  <c r="P26" i="26"/>
  <c r="Q26" i="26"/>
  <c r="R23" i="25"/>
  <c r="M22" i="25"/>
  <c r="L21" i="25"/>
  <c r="L19" i="25"/>
  <c r="L12" i="25"/>
  <c r="S10" i="25"/>
  <c r="R10" i="25"/>
  <c r="O10" i="25"/>
  <c r="M10" i="25"/>
  <c r="L10" i="25"/>
  <c r="R9" i="25"/>
  <c r="Q9" i="25"/>
  <c r="Q17" i="25" s="1"/>
  <c r="Q18" i="25" s="1"/>
  <c r="P9" i="25"/>
  <c r="O9" i="25"/>
  <c r="N9" i="25"/>
  <c r="M9" i="25"/>
  <c r="S9" i="25"/>
  <c r="M9" i="32"/>
  <c r="L9" i="25"/>
  <c r="L11" i="25"/>
  <c r="L13" i="25"/>
  <c r="L15" i="25"/>
  <c r="L14" i="25"/>
  <c r="K14" i="25"/>
  <c r="K15" i="25"/>
  <c r="K16" i="25"/>
  <c r="N10" i="25"/>
  <c r="P10" i="25"/>
  <c r="Q10" i="25"/>
  <c r="N11" i="25"/>
  <c r="O11" i="25"/>
  <c r="P11" i="25"/>
  <c r="Q11" i="25"/>
  <c r="R11" i="25"/>
  <c r="S11" i="25"/>
  <c r="N12" i="25"/>
  <c r="O12" i="25"/>
  <c r="P12" i="25"/>
  <c r="Q12" i="25"/>
  <c r="R12" i="25"/>
  <c r="S12" i="25"/>
  <c r="N13" i="25"/>
  <c r="O13" i="25"/>
  <c r="P13" i="25"/>
  <c r="Q13" i="25"/>
  <c r="R13" i="25"/>
  <c r="S13" i="25"/>
  <c r="N14" i="25"/>
  <c r="O14" i="25"/>
  <c r="P14" i="25"/>
  <c r="Q14" i="25"/>
  <c r="R14" i="25"/>
  <c r="S14" i="25"/>
  <c r="N15" i="25"/>
  <c r="O15" i="25"/>
  <c r="P15" i="25"/>
  <c r="Q15" i="25"/>
  <c r="R15" i="25"/>
  <c r="S15" i="25"/>
  <c r="N16" i="25"/>
  <c r="O16" i="25"/>
  <c r="P16" i="25"/>
  <c r="Q16" i="25"/>
  <c r="R16" i="25"/>
  <c r="S16" i="25"/>
  <c r="N19" i="25"/>
  <c r="N24" i="25" s="1"/>
  <c r="O19" i="25"/>
  <c r="O24" i="25" s="1"/>
  <c r="P19" i="25"/>
  <c r="Q19" i="25"/>
  <c r="Q24" i="25" s="1"/>
  <c r="R19" i="25"/>
  <c r="R24" i="25" s="1"/>
  <c r="S19" i="25"/>
  <c r="S24" i="25" s="1"/>
  <c r="N20" i="25"/>
  <c r="O20" i="25"/>
  <c r="P20" i="25"/>
  <c r="Q20" i="25"/>
  <c r="R20" i="25"/>
  <c r="S20" i="25"/>
  <c r="N21" i="25"/>
  <c r="O21" i="25"/>
  <c r="P21" i="25"/>
  <c r="Q21" i="25"/>
  <c r="R21" i="25"/>
  <c r="S21" i="25"/>
  <c r="N22" i="25"/>
  <c r="O22" i="25"/>
  <c r="P22" i="25"/>
  <c r="Q22" i="25"/>
  <c r="R22" i="25"/>
  <c r="S22" i="25"/>
  <c r="N23" i="25"/>
  <c r="O23" i="25"/>
  <c r="P23" i="25"/>
  <c r="Q23" i="25"/>
  <c r="S23" i="25"/>
  <c r="P24" i="25"/>
  <c r="K23" i="25"/>
  <c r="Q25" i="25" l="1"/>
  <c r="P17" i="25"/>
  <c r="N16" i="28"/>
  <c r="N17" i="28" s="1"/>
  <c r="S26" i="26"/>
  <c r="S17" i="25"/>
  <c r="S18" i="25" s="1"/>
  <c r="O17" i="25"/>
  <c r="R17" i="25"/>
  <c r="R18" i="25" s="1"/>
  <c r="R25" i="25" s="1"/>
  <c r="P18" i="25"/>
  <c r="P25" i="25" s="1"/>
  <c r="O18" i="25"/>
  <c r="O25" i="25" s="1"/>
  <c r="N17" i="25"/>
  <c r="N18" i="25" s="1"/>
  <c r="N25" i="25" s="1"/>
  <c r="S25" i="25"/>
  <c r="T9" i="25"/>
  <c r="K17" i="25"/>
  <c r="K11" i="24"/>
  <c r="J11" i="34"/>
  <c r="L21" i="34"/>
  <c r="M21" i="34"/>
  <c r="K21" i="34"/>
  <c r="K29" i="34" s="1"/>
  <c r="L5" i="34" s="1"/>
  <c r="N5" i="34" s="1"/>
  <c r="N28" i="34"/>
  <c r="M28" i="34"/>
  <c r="L28" i="34"/>
  <c r="K28" i="34"/>
  <c r="N21" i="34"/>
  <c r="M27" i="33"/>
  <c r="L27" i="33"/>
  <c r="K27" i="33"/>
  <c r="J27" i="33"/>
  <c r="T26" i="33"/>
  <c r="T25" i="33"/>
  <c r="T24" i="33"/>
  <c r="J27" i="34" s="1"/>
  <c r="T23" i="33"/>
  <c r="J26" i="34" s="1"/>
  <c r="T22" i="33"/>
  <c r="J25" i="34" s="1"/>
  <c r="T21" i="33"/>
  <c r="J24" i="34" s="1"/>
  <c r="T20" i="33"/>
  <c r="J23" i="34" s="1"/>
  <c r="J28" i="34" s="1"/>
  <c r="T19" i="33"/>
  <c r="J22" i="34" s="1"/>
  <c r="L18" i="33"/>
  <c r="K18" i="33"/>
  <c r="J18" i="33"/>
  <c r="J20" i="34"/>
  <c r="T16" i="33"/>
  <c r="J19" i="34" s="1"/>
  <c r="T15" i="33"/>
  <c r="J18" i="34" s="1"/>
  <c r="T14" i="33"/>
  <c r="J17" i="34" s="1"/>
  <c r="T13" i="33"/>
  <c r="J16" i="34" s="1"/>
  <c r="T12" i="33"/>
  <c r="J15" i="34" s="1"/>
  <c r="T11" i="33"/>
  <c r="J14" i="34" s="1"/>
  <c r="T10" i="33"/>
  <c r="J13" i="34" s="1"/>
  <c r="T9" i="33"/>
  <c r="J12" i="34" s="1"/>
  <c r="T7" i="33"/>
  <c r="J21" i="34" l="1"/>
  <c r="J29" i="34" s="1"/>
  <c r="T18" i="33"/>
  <c r="L28" i="33"/>
  <c r="K28" i="33"/>
  <c r="J28" i="33"/>
  <c r="M28" i="33"/>
  <c r="M29" i="34"/>
  <c r="N29" i="34"/>
  <c r="L29" i="34"/>
  <c r="T27" i="33"/>
  <c r="K12" i="17"/>
  <c r="T28" i="33" l="1"/>
  <c r="O7" i="32"/>
  <c r="T7" i="28"/>
  <c r="T7" i="27"/>
  <c r="T7" i="26"/>
  <c r="T7" i="25"/>
  <c r="L8" i="28"/>
  <c r="L9" i="28"/>
  <c r="M9" i="28"/>
  <c r="L10" i="28"/>
  <c r="M10" i="28"/>
  <c r="L11" i="28"/>
  <c r="M11" i="28"/>
  <c r="L12" i="28"/>
  <c r="M12" i="28"/>
  <c r="L13" i="28"/>
  <c r="M13" i="28"/>
  <c r="L14" i="28"/>
  <c r="M14" i="28"/>
  <c r="L15" i="28"/>
  <c r="M15" i="28"/>
  <c r="K10" i="28"/>
  <c r="K11" i="28"/>
  <c r="K12" i="28"/>
  <c r="K13" i="28"/>
  <c r="K14" i="28"/>
  <c r="K15" i="28"/>
  <c r="K9" i="28"/>
  <c r="K8" i="28"/>
  <c r="K24" i="27"/>
  <c r="L24" i="27"/>
  <c r="M24" i="27"/>
  <c r="K25" i="27"/>
  <c r="L25" i="27"/>
  <c r="M25" i="27"/>
  <c r="K26" i="27"/>
  <c r="L26" i="27"/>
  <c r="M26" i="27"/>
  <c r="K27" i="27"/>
  <c r="L27" i="27"/>
  <c r="M27" i="27"/>
  <c r="M23" i="27"/>
  <c r="L23" i="27"/>
  <c r="K23" i="27"/>
  <c r="M22" i="27"/>
  <c r="L22" i="27"/>
  <c r="K22" i="27"/>
  <c r="M21" i="27"/>
  <c r="L21" i="27"/>
  <c r="K21" i="27"/>
  <c r="M20" i="27"/>
  <c r="L20" i="27"/>
  <c r="K20" i="27"/>
  <c r="K15" i="27"/>
  <c r="L15" i="27"/>
  <c r="M15" i="27"/>
  <c r="K16" i="27"/>
  <c r="L16" i="27"/>
  <c r="M16" i="27"/>
  <c r="K17" i="27"/>
  <c r="L17" i="27"/>
  <c r="M17" i="27"/>
  <c r="M14" i="27"/>
  <c r="L14" i="27"/>
  <c r="K14" i="27"/>
  <c r="K10" i="27"/>
  <c r="K11" i="27"/>
  <c r="L11" i="27"/>
  <c r="M11" i="27"/>
  <c r="K12" i="27"/>
  <c r="L12" i="27"/>
  <c r="M12" i="27"/>
  <c r="K13" i="27"/>
  <c r="L13" i="27"/>
  <c r="M13" i="27"/>
  <c r="M9" i="27"/>
  <c r="L9" i="27"/>
  <c r="K9" i="27"/>
  <c r="L17" i="26"/>
  <c r="M17" i="26"/>
  <c r="M16" i="26"/>
  <c r="L16" i="26"/>
  <c r="L10" i="26"/>
  <c r="M10" i="26"/>
  <c r="L11" i="26"/>
  <c r="M11" i="26"/>
  <c r="L12" i="26"/>
  <c r="M12" i="26"/>
  <c r="L13" i="26"/>
  <c r="M13" i="26"/>
  <c r="L14" i="26"/>
  <c r="M14" i="26"/>
  <c r="L15" i="26"/>
  <c r="M15" i="26"/>
  <c r="M24" i="26"/>
  <c r="L24" i="26"/>
  <c r="M23" i="26"/>
  <c r="L23" i="26"/>
  <c r="M22" i="26"/>
  <c r="L22" i="26"/>
  <c r="M21" i="26"/>
  <c r="L21" i="26"/>
  <c r="M20" i="26"/>
  <c r="L20" i="26"/>
  <c r="K24" i="26"/>
  <c r="K23" i="26"/>
  <c r="K22" i="26"/>
  <c r="K21" i="26"/>
  <c r="K20" i="26"/>
  <c r="K17" i="26"/>
  <c r="K16" i="26"/>
  <c r="K15" i="26"/>
  <c r="K14" i="26"/>
  <c r="K13" i="26"/>
  <c r="K12" i="26"/>
  <c r="K11" i="26"/>
  <c r="K10" i="26"/>
  <c r="K27" i="23"/>
  <c r="L27" i="23"/>
  <c r="M27" i="23"/>
  <c r="N27" i="23"/>
  <c r="K28" i="23"/>
  <c r="L28" i="23"/>
  <c r="M28" i="23"/>
  <c r="N28" i="23"/>
  <c r="N26" i="23"/>
  <c r="M26" i="23"/>
  <c r="L26" i="23"/>
  <c r="K26" i="23"/>
  <c r="N25" i="23"/>
  <c r="M25" i="23"/>
  <c r="L25" i="23"/>
  <c r="K25" i="23"/>
  <c r="N24" i="23"/>
  <c r="M24" i="23"/>
  <c r="L24" i="23"/>
  <c r="K24" i="23"/>
  <c r="N23" i="23"/>
  <c r="M23" i="23"/>
  <c r="L23" i="23"/>
  <c r="K23" i="23"/>
  <c r="K18" i="23"/>
  <c r="L18" i="23"/>
  <c r="M18" i="23"/>
  <c r="N18" i="23"/>
  <c r="K19" i="23"/>
  <c r="L19" i="23"/>
  <c r="M19" i="23"/>
  <c r="N19" i="23"/>
  <c r="K20" i="23"/>
  <c r="L20" i="23"/>
  <c r="M20" i="23"/>
  <c r="N20" i="23"/>
  <c r="K21" i="23"/>
  <c r="L21" i="23"/>
  <c r="M21" i="23"/>
  <c r="N21" i="23"/>
  <c r="N17" i="23"/>
  <c r="M17" i="23"/>
  <c r="L17" i="23"/>
  <c r="K17" i="23"/>
  <c r="K13" i="23"/>
  <c r="L13" i="23"/>
  <c r="M13" i="23"/>
  <c r="N13" i="23"/>
  <c r="K14" i="23"/>
  <c r="L14" i="23"/>
  <c r="M14" i="23"/>
  <c r="N14" i="23"/>
  <c r="K15" i="23"/>
  <c r="L15" i="23"/>
  <c r="M15" i="23"/>
  <c r="N15" i="23"/>
  <c r="K16" i="23"/>
  <c r="L16" i="23"/>
  <c r="M16" i="23"/>
  <c r="N16" i="23"/>
  <c r="N12" i="23"/>
  <c r="M12" i="23"/>
  <c r="L12" i="23"/>
  <c r="K12" i="23"/>
  <c r="N27" i="22"/>
  <c r="M27" i="22"/>
  <c r="L27" i="22"/>
  <c r="K27" i="22"/>
  <c r="N26" i="22"/>
  <c r="M26" i="22"/>
  <c r="L26" i="22"/>
  <c r="K26" i="22"/>
  <c r="N25" i="22"/>
  <c r="M25" i="22"/>
  <c r="L25" i="22"/>
  <c r="K25" i="22"/>
  <c r="N24" i="22"/>
  <c r="M24" i="22"/>
  <c r="L24" i="22"/>
  <c r="K24" i="22"/>
  <c r="N23" i="22"/>
  <c r="M23" i="22"/>
  <c r="L23" i="22"/>
  <c r="K23" i="22"/>
  <c r="K20" i="22"/>
  <c r="L20" i="22"/>
  <c r="M20" i="22"/>
  <c r="N20" i="22"/>
  <c r="N19" i="22"/>
  <c r="M19" i="22"/>
  <c r="L19" i="22"/>
  <c r="K19" i="22"/>
  <c r="K13" i="22"/>
  <c r="L13" i="22"/>
  <c r="M13" i="22"/>
  <c r="N13" i="22"/>
  <c r="K14" i="22"/>
  <c r="L14" i="22"/>
  <c r="M14" i="22"/>
  <c r="N14" i="22"/>
  <c r="K15" i="22"/>
  <c r="L15" i="22"/>
  <c r="M15" i="22"/>
  <c r="N15" i="22"/>
  <c r="K16" i="22"/>
  <c r="L16" i="22"/>
  <c r="M16" i="22"/>
  <c r="N16" i="22"/>
  <c r="K17" i="22"/>
  <c r="L17" i="22"/>
  <c r="M17" i="22"/>
  <c r="N17" i="22"/>
  <c r="K18" i="22"/>
  <c r="L18" i="22"/>
  <c r="M18" i="22"/>
  <c r="N18" i="22"/>
  <c r="N12" i="22"/>
  <c r="M12" i="22"/>
  <c r="L12" i="22"/>
  <c r="K12" i="22"/>
  <c r="K19" i="25"/>
  <c r="M23" i="25"/>
  <c r="L23" i="25"/>
  <c r="L22" i="25"/>
  <c r="K22" i="25"/>
  <c r="M21" i="25"/>
  <c r="K21" i="25"/>
  <c r="M20" i="25"/>
  <c r="L20" i="25"/>
  <c r="K20" i="25"/>
  <c r="M19" i="25"/>
  <c r="M16" i="25"/>
  <c r="L16" i="25"/>
  <c r="M15" i="25"/>
  <c r="M14" i="25"/>
  <c r="M13" i="25"/>
  <c r="K13" i="25"/>
  <c r="M12" i="25"/>
  <c r="K12" i="25"/>
  <c r="M11" i="25"/>
  <c r="K11" i="25"/>
  <c r="K10" i="25"/>
  <c r="K9" i="25"/>
  <c r="N26" i="17"/>
  <c r="M26" i="17"/>
  <c r="L26" i="17"/>
  <c r="K26" i="17"/>
  <c r="N25" i="17"/>
  <c r="M25" i="17"/>
  <c r="L25" i="17"/>
  <c r="K25" i="17"/>
  <c r="N24" i="17"/>
  <c r="M24" i="17"/>
  <c r="L24" i="17"/>
  <c r="K24" i="17"/>
  <c r="N23" i="17"/>
  <c r="M23" i="17"/>
  <c r="L23" i="17"/>
  <c r="K23" i="17"/>
  <c r="N22" i="17"/>
  <c r="M22" i="17"/>
  <c r="L22" i="17"/>
  <c r="K22" i="17"/>
  <c r="N19" i="32"/>
  <c r="M19" i="32"/>
  <c r="L19" i="32"/>
  <c r="L20" i="32"/>
  <c r="M20" i="32"/>
  <c r="N20" i="32"/>
  <c r="L21" i="32"/>
  <c r="M21" i="32"/>
  <c r="N21" i="32"/>
  <c r="L22" i="32"/>
  <c r="M22" i="32"/>
  <c r="N22" i="32"/>
  <c r="L23" i="32"/>
  <c r="M23" i="32"/>
  <c r="N23" i="32"/>
  <c r="K23" i="32"/>
  <c r="K22" i="32"/>
  <c r="K21" i="32"/>
  <c r="K20" i="32"/>
  <c r="K19" i="32"/>
  <c r="N13" i="32"/>
  <c r="N14" i="32"/>
  <c r="N15" i="32"/>
  <c r="N16" i="32"/>
  <c r="N12" i="32"/>
  <c r="N10" i="32"/>
  <c r="N11" i="32"/>
  <c r="M24" i="25" l="1"/>
  <c r="M17" i="25"/>
  <c r="M18" i="25" s="1"/>
  <c r="M25" i="25" s="1"/>
  <c r="T27" i="27"/>
  <c r="L17" i="25"/>
  <c r="L18" i="25" s="1"/>
  <c r="K18" i="26"/>
  <c r="M16" i="32"/>
  <c r="M15" i="32"/>
  <c r="M14" i="32"/>
  <c r="M13" i="32"/>
  <c r="M12" i="32"/>
  <c r="M11" i="32"/>
  <c r="M10" i="32"/>
  <c r="L13" i="32"/>
  <c r="L14" i="32"/>
  <c r="L15" i="32"/>
  <c r="L16" i="32"/>
  <c r="O16" i="32" s="1"/>
  <c r="J19" i="31" s="1"/>
  <c r="L12" i="32"/>
  <c r="L10" i="32"/>
  <c r="L11" i="32"/>
  <c r="L9" i="32"/>
  <c r="K16" i="32"/>
  <c r="K15" i="32"/>
  <c r="K14" i="32"/>
  <c r="K13" i="32"/>
  <c r="K12" i="32"/>
  <c r="K11" i="32"/>
  <c r="K10" i="32"/>
  <c r="K9" i="32"/>
  <c r="O9" i="32" s="1"/>
  <c r="J12" i="31" s="1"/>
  <c r="N17" i="32"/>
  <c r="N24" i="32"/>
  <c r="M24" i="32"/>
  <c r="K24" i="32"/>
  <c r="O14" i="32" l="1"/>
  <c r="J17" i="31" s="1"/>
  <c r="L17" i="32"/>
  <c r="L18" i="32" s="1"/>
  <c r="O12" i="32"/>
  <c r="J15" i="31" s="1"/>
  <c r="J18" i="32"/>
  <c r="O19" i="32"/>
  <c r="J22" i="31" s="1"/>
  <c r="O20" i="32"/>
  <c r="J23" i="31" s="1"/>
  <c r="O21" i="32"/>
  <c r="J24" i="31" s="1"/>
  <c r="O22" i="32"/>
  <c r="J25" i="31" s="1"/>
  <c r="O23" i="32"/>
  <c r="J26" i="31" s="1"/>
  <c r="O13" i="32"/>
  <c r="J16" i="31" s="1"/>
  <c r="O11" i="32"/>
  <c r="J14" i="31" s="1"/>
  <c r="O15" i="32"/>
  <c r="J18" i="31" s="1"/>
  <c r="L24" i="32"/>
  <c r="N18" i="32"/>
  <c r="N25" i="32" s="1"/>
  <c r="K17" i="32"/>
  <c r="K18" i="32" s="1"/>
  <c r="K25" i="32" s="1"/>
  <c r="M17" i="32"/>
  <c r="M18" i="32" s="1"/>
  <c r="M25" i="32" s="1"/>
  <c r="J24" i="32"/>
  <c r="O10" i="32"/>
  <c r="J13" i="31" s="1"/>
  <c r="J20" i="31" l="1"/>
  <c r="J21" i="31" s="1"/>
  <c r="L25" i="32"/>
  <c r="O17" i="32"/>
  <c r="J25" i="32"/>
  <c r="O24" i="32"/>
  <c r="O18" i="32"/>
  <c r="O25" i="32" l="1"/>
  <c r="N26" i="31" l="1"/>
  <c r="M26" i="31"/>
  <c r="L26" i="31"/>
  <c r="K26" i="31"/>
  <c r="N25" i="31"/>
  <c r="M25" i="31"/>
  <c r="L25" i="31"/>
  <c r="K25" i="31"/>
  <c r="N24" i="31"/>
  <c r="M24" i="31"/>
  <c r="L24" i="31"/>
  <c r="K24" i="31"/>
  <c r="N23" i="31"/>
  <c r="M23" i="31"/>
  <c r="L23" i="31"/>
  <c r="K23" i="31"/>
  <c r="N22" i="31"/>
  <c r="M22" i="31"/>
  <c r="L22" i="31"/>
  <c r="K22" i="31"/>
  <c r="N19" i="31"/>
  <c r="M19" i="31"/>
  <c r="L19" i="31"/>
  <c r="K19" i="31"/>
  <c r="N18" i="31"/>
  <c r="M18" i="31"/>
  <c r="L18" i="31"/>
  <c r="K18" i="31"/>
  <c r="N17" i="31"/>
  <c r="M17" i="31"/>
  <c r="L17" i="31"/>
  <c r="K17" i="31"/>
  <c r="N16" i="31"/>
  <c r="M16" i="31"/>
  <c r="L16" i="31"/>
  <c r="K16" i="31"/>
  <c r="N15" i="31"/>
  <c r="M15" i="31"/>
  <c r="L15" i="31"/>
  <c r="K15" i="31"/>
  <c r="N14" i="31"/>
  <c r="M14" i="31"/>
  <c r="L14" i="31"/>
  <c r="K14" i="31"/>
  <c r="N13" i="31"/>
  <c r="M13" i="31"/>
  <c r="L13" i="31"/>
  <c r="K13" i="31"/>
  <c r="N12" i="31"/>
  <c r="M12" i="31"/>
  <c r="L12" i="31"/>
  <c r="K12" i="31"/>
  <c r="M20" i="31" l="1"/>
  <c r="M21" i="31" s="1"/>
  <c r="K27" i="31"/>
  <c r="N20" i="31"/>
  <c r="N21" i="31" s="1"/>
  <c r="L27" i="31"/>
  <c r="J27" i="31"/>
  <c r="N27" i="31"/>
  <c r="M27" i="31"/>
  <c r="K20" i="31"/>
  <c r="K21" i="31" s="1"/>
  <c r="L20" i="31"/>
  <c r="L21" i="31" s="1"/>
  <c r="K28" i="31" l="1"/>
  <c r="L5" i="31" s="1"/>
  <c r="N5" i="31" s="1"/>
  <c r="L28" i="31"/>
  <c r="M28" i="31"/>
  <c r="N28" i="31"/>
  <c r="J28" i="31"/>
  <c r="T23" i="27" l="1"/>
  <c r="J26" i="23" s="1"/>
  <c r="T22" i="27"/>
  <c r="J25" i="23" s="1"/>
  <c r="T21" i="27"/>
  <c r="J24" i="23" s="1"/>
  <c r="T20" i="27"/>
  <c r="J23" i="23" s="1"/>
  <c r="T17" i="27"/>
  <c r="J20" i="23" s="1"/>
  <c r="T16" i="27"/>
  <c r="J19" i="23" s="1"/>
  <c r="T15" i="27"/>
  <c r="J18" i="23" s="1"/>
  <c r="T14" i="27"/>
  <c r="J17" i="23" s="1"/>
  <c r="T13" i="27"/>
  <c r="J16" i="23" s="1"/>
  <c r="T12" i="27"/>
  <c r="J15" i="23" s="1"/>
  <c r="T11" i="27"/>
  <c r="J14" i="23" s="1"/>
  <c r="T10" i="27"/>
  <c r="J13" i="23" s="1"/>
  <c r="T9" i="27"/>
  <c r="J12" i="23" s="1"/>
  <c r="T24" i="26"/>
  <c r="J27" i="22" s="1"/>
  <c r="T23" i="26"/>
  <c r="J26" i="22" s="1"/>
  <c r="T22" i="26"/>
  <c r="J25" i="22" s="1"/>
  <c r="T21" i="26"/>
  <c r="J24" i="22" s="1"/>
  <c r="T20" i="26"/>
  <c r="J23" i="22" s="1"/>
  <c r="T17" i="26"/>
  <c r="J20" i="22" s="1"/>
  <c r="T16" i="26"/>
  <c r="J19" i="22" s="1"/>
  <c r="T15" i="26"/>
  <c r="J18" i="22" s="1"/>
  <c r="T14" i="26"/>
  <c r="J17" i="22" s="1"/>
  <c r="T13" i="26"/>
  <c r="J16" i="22" s="1"/>
  <c r="T10" i="26"/>
  <c r="J13" i="22" s="1"/>
  <c r="T9" i="26"/>
  <c r="J12" i="22" s="1"/>
  <c r="M18" i="27" l="1"/>
  <c r="M19" i="27" s="1"/>
  <c r="L18" i="27"/>
  <c r="L19" i="27" s="1"/>
  <c r="K18" i="27"/>
  <c r="K19" i="27" s="1"/>
  <c r="J19" i="27"/>
  <c r="M18" i="26"/>
  <c r="M19" i="26" s="1"/>
  <c r="L18" i="26"/>
  <c r="M25" i="26"/>
  <c r="L25" i="26"/>
  <c r="K25" i="26"/>
  <c r="J25" i="26"/>
  <c r="J12" i="26"/>
  <c r="T12" i="26" s="1"/>
  <c r="J15" i="22" s="1"/>
  <c r="J11" i="26"/>
  <c r="T11" i="26" s="1"/>
  <c r="J14" i="22" s="1"/>
  <c r="M16" i="28"/>
  <c r="M17" i="28" s="1"/>
  <c r="L16" i="28"/>
  <c r="L17" i="28" s="1"/>
  <c r="K16" i="28"/>
  <c r="K17" i="28" s="1"/>
  <c r="T18" i="27" l="1"/>
  <c r="J21" i="23" s="1"/>
  <c r="T18" i="26"/>
  <c r="J21" i="22" s="1"/>
  <c r="L19" i="26"/>
  <c r="L26" i="26" s="1"/>
  <c r="M26" i="26"/>
  <c r="T25" i="26"/>
  <c r="K19" i="26"/>
  <c r="K26" i="26" s="1"/>
  <c r="T21" i="25"/>
  <c r="J24" i="17" s="1"/>
  <c r="T22" i="25"/>
  <c r="J25" i="17" s="1"/>
  <c r="L24" i="25"/>
  <c r="T19" i="25"/>
  <c r="J22" i="17" s="1"/>
  <c r="T23" i="25"/>
  <c r="J26" i="17" s="1"/>
  <c r="K24" i="25"/>
  <c r="J24" i="25"/>
  <c r="T20" i="25"/>
  <c r="J23" i="17" s="1"/>
  <c r="T12" i="25"/>
  <c r="J15" i="17" s="1"/>
  <c r="T16" i="25"/>
  <c r="J19" i="17" s="1"/>
  <c r="T13" i="25"/>
  <c r="J16" i="17" s="1"/>
  <c r="T11" i="25"/>
  <c r="J14" i="17" s="1"/>
  <c r="T15" i="25"/>
  <c r="J18" i="17" s="1"/>
  <c r="T10" i="25"/>
  <c r="J13" i="17" s="1"/>
  <c r="T14" i="25"/>
  <c r="J17" i="17" s="1"/>
  <c r="J12" i="17"/>
  <c r="J16" i="28"/>
  <c r="T8" i="28"/>
  <c r="J11" i="24" s="1"/>
  <c r="T9" i="28"/>
  <c r="J12" i="24" s="1"/>
  <c r="T10" i="28"/>
  <c r="J13" i="24" s="1"/>
  <c r="T11" i="28"/>
  <c r="J14" i="24" s="1"/>
  <c r="T12" i="28"/>
  <c r="J15" i="24" s="1"/>
  <c r="T13" i="28"/>
  <c r="J16" i="24" s="1"/>
  <c r="T14" i="28"/>
  <c r="J17" i="24" s="1"/>
  <c r="T15" i="28"/>
  <c r="J18" i="24" s="1"/>
  <c r="J19" i="26"/>
  <c r="K18" i="25"/>
  <c r="T26" i="26" l="1"/>
  <c r="L25" i="25"/>
  <c r="T26" i="27"/>
  <c r="T25" i="27"/>
  <c r="J28" i="23" s="1"/>
  <c r="T24" i="27"/>
  <c r="J27" i="23" s="1"/>
  <c r="T19" i="27"/>
  <c r="J26" i="26"/>
  <c r="T19" i="26"/>
  <c r="K25" i="25"/>
  <c r="T24" i="25"/>
  <c r="T17" i="25"/>
  <c r="J20" i="17" s="1"/>
  <c r="J18" i="25"/>
  <c r="J17" i="28"/>
  <c r="T17" i="28" s="1"/>
  <c r="T16" i="28"/>
  <c r="M28" i="27"/>
  <c r="M29" i="27" s="1"/>
  <c r="J28" i="27"/>
  <c r="K28" i="27"/>
  <c r="K29" i="27" s="1"/>
  <c r="L28" i="27"/>
  <c r="L29" i="27" s="1"/>
  <c r="K13" i="17"/>
  <c r="L13" i="17"/>
  <c r="M13" i="17"/>
  <c r="N13" i="17"/>
  <c r="K14" i="17"/>
  <c r="L14" i="17"/>
  <c r="M14" i="17"/>
  <c r="N14" i="17"/>
  <c r="N18" i="24"/>
  <c r="M18" i="24"/>
  <c r="L18" i="24"/>
  <c r="K18" i="24"/>
  <c r="N17" i="24"/>
  <c r="M17" i="24"/>
  <c r="L17" i="24"/>
  <c r="K17" i="24"/>
  <c r="N16" i="24"/>
  <c r="M16" i="24"/>
  <c r="L16" i="24"/>
  <c r="K16" i="24"/>
  <c r="N15" i="24"/>
  <c r="M15" i="24"/>
  <c r="L15" i="24"/>
  <c r="K15" i="24"/>
  <c r="N14" i="24"/>
  <c r="M14" i="24"/>
  <c r="L14" i="24"/>
  <c r="K14" i="24"/>
  <c r="N13" i="24"/>
  <c r="M13" i="24"/>
  <c r="L13" i="24"/>
  <c r="K13" i="24"/>
  <c r="N12" i="24"/>
  <c r="M12" i="24"/>
  <c r="L12" i="24"/>
  <c r="K12" i="24"/>
  <c r="N11" i="24"/>
  <c r="M11" i="24"/>
  <c r="L11" i="24"/>
  <c r="N19" i="17"/>
  <c r="M19" i="17"/>
  <c r="L19" i="17"/>
  <c r="K19" i="17"/>
  <c r="N18" i="17"/>
  <c r="M18" i="17"/>
  <c r="L18" i="17"/>
  <c r="K18" i="17"/>
  <c r="N17" i="17"/>
  <c r="M17" i="17"/>
  <c r="L17" i="17"/>
  <c r="K17" i="17"/>
  <c r="N16" i="17"/>
  <c r="M16" i="17"/>
  <c r="L16" i="17"/>
  <c r="K16" i="17"/>
  <c r="N15" i="17"/>
  <c r="M15" i="17"/>
  <c r="L15" i="17"/>
  <c r="K15" i="17"/>
  <c r="N12" i="17"/>
  <c r="M12" i="17"/>
  <c r="L12" i="17"/>
  <c r="J29" i="27" l="1"/>
  <c r="T29" i="27" s="1"/>
  <c r="T28" i="27"/>
  <c r="L27" i="17"/>
  <c r="K28" i="22"/>
  <c r="K19" i="24"/>
  <c r="K20" i="24" s="1"/>
  <c r="L5" i="24" s="1"/>
  <c r="N5" i="24" s="1"/>
  <c r="T18" i="25"/>
  <c r="J25" i="25"/>
  <c r="T25" i="25" s="1"/>
  <c r="L19" i="24"/>
  <c r="L20" i="24" s="1"/>
  <c r="K29" i="23"/>
  <c r="M19" i="24"/>
  <c r="M20" i="24" s="1"/>
  <c r="J19" i="24"/>
  <c r="J20" i="24" s="1"/>
  <c r="N19" i="24"/>
  <c r="N20" i="24" s="1"/>
  <c r="N22" i="23"/>
  <c r="J29" i="23"/>
  <c r="N29" i="23"/>
  <c r="M29" i="23"/>
  <c r="J28" i="22"/>
  <c r="N28" i="22"/>
  <c r="N21" i="22"/>
  <c r="N22" i="22" s="1"/>
  <c r="M22" i="23"/>
  <c r="L22" i="23"/>
  <c r="L29" i="23"/>
  <c r="N20" i="17"/>
  <c r="N21" i="17" s="1"/>
  <c r="M20" i="17"/>
  <c r="M21" i="17" s="1"/>
  <c r="L21" i="22"/>
  <c r="L22" i="22" s="1"/>
  <c r="L28" i="22"/>
  <c r="M21" i="22"/>
  <c r="M22" i="22" s="1"/>
  <c r="M28" i="22"/>
  <c r="K20" i="17"/>
  <c r="K21" i="17" s="1"/>
  <c r="J27" i="17"/>
  <c r="L20" i="17"/>
  <c r="L21" i="17" s="1"/>
  <c r="L28" i="17" s="1"/>
  <c r="M27" i="17"/>
  <c r="K27" i="17"/>
  <c r="N27" i="17"/>
  <c r="J21" i="17"/>
  <c r="J22" i="23"/>
  <c r="K22" i="23"/>
  <c r="K30" i="23" s="1"/>
  <c r="N5" i="23" s="1"/>
  <c r="J22" i="22"/>
  <c r="K21" i="22"/>
  <c r="K22" i="22" s="1"/>
  <c r="J28" i="17" l="1"/>
  <c r="M30" i="23"/>
  <c r="J29" i="22"/>
  <c r="K29" i="22"/>
  <c r="L5" i="22" s="1"/>
  <c r="N5" i="22" s="1"/>
  <c r="M28" i="17"/>
  <c r="N30" i="23"/>
  <c r="J30" i="23"/>
  <c r="N29" i="22"/>
  <c r="L30" i="23"/>
  <c r="M29" i="22"/>
  <c r="L29" i="22"/>
  <c r="N28" i="17"/>
  <c r="K28" i="17"/>
  <c r="L5" i="17" s="1"/>
  <c r="N5" i="17" s="1"/>
</calcChain>
</file>

<file path=xl/sharedStrings.xml><?xml version="1.0" encoding="utf-8"?>
<sst xmlns="http://schemas.openxmlformats.org/spreadsheetml/2006/main" count="690" uniqueCount="133">
  <si>
    <t>名</t>
    <rPh sb="0" eb="1">
      <t>メイ</t>
    </rPh>
    <phoneticPr fontId="2"/>
  </si>
  <si>
    <t>介護福祉施設サービス費</t>
    <rPh sb="0" eb="2">
      <t>カイゴ</t>
    </rPh>
    <rPh sb="2" eb="4">
      <t>フクシ</t>
    </rPh>
    <rPh sb="4" eb="6">
      <t>シセツ</t>
    </rPh>
    <rPh sb="10" eb="11">
      <t>ヒ</t>
    </rPh>
    <phoneticPr fontId="2"/>
  </si>
  <si>
    <t>日</t>
    <rPh sb="0" eb="1">
      <t>ニチ</t>
    </rPh>
    <phoneticPr fontId="2"/>
  </si>
  <si>
    <t>稼働率</t>
    <rPh sb="0" eb="2">
      <t>カドウ</t>
    </rPh>
    <rPh sb="2" eb="3">
      <t>リツ</t>
    </rPh>
    <phoneticPr fontId="2"/>
  </si>
  <si>
    <t>（</t>
    <phoneticPr fontId="2"/>
  </si>
  <si>
    <t>人）</t>
    <rPh sb="0" eb="1">
      <t>ニン</t>
    </rPh>
    <phoneticPr fontId="2"/>
  </si>
  <si>
    <t>点</t>
    <rPh sb="0" eb="1">
      <t>テン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</si>
  <si>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</si>
  <si>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</si>
  <si>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</si>
  <si>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</si>
  <si>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2"/>
  </si>
  <si>
    <t>円</t>
    <rPh sb="0" eb="1">
      <t>エン</t>
    </rPh>
    <phoneticPr fontId="2"/>
  </si>
  <si>
    <t>食費</t>
    <rPh sb="0" eb="2">
      <t>ショクヒ</t>
    </rPh>
    <phoneticPr fontId="2"/>
  </si>
  <si>
    <t>居住費</t>
    <rPh sb="0" eb="2">
      <t>キョジュウ</t>
    </rPh>
    <rPh sb="2" eb="3">
      <t>ヒ</t>
    </rPh>
    <phoneticPr fontId="2"/>
  </si>
  <si>
    <t>/1</t>
    <phoneticPr fontId="2"/>
  </si>
  <si>
    <t>利用者負担　計</t>
    <rPh sb="0" eb="3">
      <t>リヨウシャ</t>
    </rPh>
    <rPh sb="3" eb="5">
      <t>フタン</t>
    </rPh>
    <rPh sb="6" eb="7">
      <t>ケイ</t>
    </rPh>
    <phoneticPr fontId="2"/>
  </si>
  <si>
    <t>介護報酬　計　（利用者負担１割分含む）</t>
    <rPh sb="0" eb="2">
      <t>カイゴ</t>
    </rPh>
    <rPh sb="2" eb="4">
      <t>ホウシュウ</t>
    </rPh>
    <rPh sb="5" eb="6">
      <t>ケイ</t>
    </rPh>
    <rPh sb="8" eb="11">
      <t>リヨウシャ</t>
    </rPh>
    <rPh sb="11" eb="13">
      <t>フタン</t>
    </rPh>
    <rPh sb="14" eb="15">
      <t>ワリ</t>
    </rPh>
    <rPh sb="15" eb="16">
      <t>ブン</t>
    </rPh>
    <rPh sb="16" eb="17">
      <t>フク</t>
    </rPh>
    <phoneticPr fontId="2"/>
  </si>
  <si>
    <t>介護報酬単価等</t>
    <rPh sb="0" eb="2">
      <t>カイゴ</t>
    </rPh>
    <rPh sb="2" eb="4">
      <t>ホウシュウ</t>
    </rPh>
    <rPh sb="4" eb="6">
      <t>タンカ</t>
    </rPh>
    <rPh sb="6" eb="7">
      <t>トウ</t>
    </rPh>
    <phoneticPr fontId="2"/>
  </si>
  <si>
    <t>収入　合計</t>
    <rPh sb="0" eb="2">
      <t>シュウニュウ</t>
    </rPh>
    <rPh sb="3" eb="5">
      <t>ゴウケイ</t>
    </rPh>
    <phoneticPr fontId="2"/>
  </si>
  <si>
    <t>定員</t>
    <rPh sb="0" eb="2">
      <t>テイイン</t>
    </rPh>
    <phoneticPr fontId="2"/>
  </si>
  <si>
    <t>（単位：千円）</t>
    <rPh sb="1" eb="3">
      <t>タンイ</t>
    </rPh>
    <rPh sb="4" eb="6">
      <t>センエン</t>
    </rPh>
    <phoneticPr fontId="2"/>
  </si>
  <si>
    <t>単位単価：</t>
    <rPh sb="0" eb="2">
      <t>タンイ</t>
    </rPh>
    <rPh sb="2" eb="4">
      <t>タンカ</t>
    </rPh>
    <phoneticPr fontId="2"/>
  </si>
  <si>
    <t>加　算</t>
    <rPh sb="0" eb="1">
      <t>カ</t>
    </rPh>
    <rPh sb="2" eb="3">
      <t>ザン</t>
    </rPh>
    <phoneticPr fontId="2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</si>
  <si>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2"/>
  </si>
  <si>
    <t>令和7年度</t>
    <rPh sb="0" eb="2">
      <t>レイワ</t>
    </rPh>
    <rPh sb="3" eb="4">
      <t>ネン</t>
    </rPh>
    <rPh sb="4" eb="5">
      <t>ド</t>
    </rPh>
    <phoneticPr fontId="2"/>
  </si>
  <si>
    <t>令和8年度</t>
    <rPh sb="0" eb="2">
      <t>レイワ</t>
    </rPh>
    <rPh sb="3" eb="4">
      <t>ネン</t>
    </rPh>
    <rPh sb="4" eb="5">
      <t>ド</t>
    </rPh>
    <phoneticPr fontId="2"/>
  </si>
  <si>
    <t>令和9年度</t>
    <rPh sb="0" eb="2">
      <t>レイワ</t>
    </rPh>
    <rPh sb="3" eb="4">
      <t>ネン</t>
    </rPh>
    <rPh sb="4" eb="5">
      <t>ド</t>
    </rPh>
    <phoneticPr fontId="2"/>
  </si>
  <si>
    <t>令和10年度</t>
    <rPh sb="0" eb="2">
      <t>レイワ</t>
    </rPh>
    <rPh sb="4" eb="5">
      <t>ネン</t>
    </rPh>
    <rPh sb="5" eb="6">
      <t>ド</t>
    </rPh>
    <phoneticPr fontId="2"/>
  </si>
  <si>
    <t>家賃</t>
    <rPh sb="0" eb="2">
      <t>ヤチン</t>
    </rPh>
    <phoneticPr fontId="2"/>
  </si>
  <si>
    <t>食材費</t>
    <rPh sb="0" eb="2">
      <t>ショクザイ</t>
    </rPh>
    <rPh sb="2" eb="3">
      <t>ヒ</t>
    </rPh>
    <phoneticPr fontId="2"/>
  </si>
  <si>
    <t>光熱水費</t>
    <rPh sb="0" eb="4">
      <t>コウネツスイヒ</t>
    </rPh>
    <phoneticPr fontId="2"/>
  </si>
  <si>
    <t>共益費</t>
    <rPh sb="0" eb="3">
      <t>キョウエキヒ</t>
    </rPh>
    <phoneticPr fontId="2"/>
  </si>
  <si>
    <t>その他</t>
    <rPh sb="2" eb="3">
      <t>タ</t>
    </rPh>
    <phoneticPr fontId="2"/>
  </si>
  <si>
    <t>月</t>
    <rPh sb="0" eb="1">
      <t>ツキ</t>
    </rPh>
    <phoneticPr fontId="2"/>
  </si>
  <si>
    <t>令和11年度</t>
    <rPh sb="0" eb="2">
      <t>レイワ</t>
    </rPh>
    <rPh sb="4" eb="5">
      <t>ネン</t>
    </rPh>
    <rPh sb="5" eb="6">
      <t>ド</t>
    </rPh>
    <phoneticPr fontId="2"/>
  </si>
  <si>
    <t>特別養護老人ホーム</t>
    <rPh sb="0" eb="6">
      <t>トクベツヨウゴロウジン</t>
    </rPh>
    <phoneticPr fontId="2"/>
  </si>
  <si>
    <t>要介護１</t>
    <rPh sb="0" eb="3">
      <t>ヨウカイゴ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</si>
  <si>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</si>
  <si>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</si>
  <si>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滞在費</t>
    <rPh sb="0" eb="3">
      <t>タイザイヒ</t>
    </rPh>
    <phoneticPr fontId="2"/>
  </si>
  <si>
    <t>日常生活費</t>
    <rPh sb="0" eb="2">
      <t>ニチジョウ</t>
    </rPh>
    <rPh sb="2" eb="4">
      <t>セイカツ</t>
    </rPh>
    <rPh sb="4" eb="5">
      <t>ヒ</t>
    </rPh>
    <phoneticPr fontId="2"/>
  </si>
  <si>
    <t>日常生活費</t>
    <rPh sb="0" eb="5">
      <t>ニチジョウセイカツヒ</t>
    </rPh>
    <phoneticPr fontId="2"/>
  </si>
  <si>
    <t>介護専用型ケアハウス</t>
    <rPh sb="0" eb="2">
      <t>カイゴ</t>
    </rPh>
    <rPh sb="2" eb="5">
      <t>センヨウガタ</t>
    </rPh>
    <phoneticPr fontId="2"/>
  </si>
  <si>
    <t>都市型軽費老人ホーム</t>
    <rPh sb="0" eb="3">
      <t>トシガタ</t>
    </rPh>
    <rPh sb="3" eb="5">
      <t>ケイヒ</t>
    </rPh>
    <rPh sb="5" eb="7">
      <t>ロウジン</t>
    </rPh>
    <phoneticPr fontId="2"/>
  </si>
  <si>
    <t>ショートステイ</t>
    <phoneticPr fontId="2"/>
  </si>
  <si>
    <t>3月</t>
  </si>
  <si>
    <t>初年度計</t>
    <rPh sb="0" eb="3">
      <t>ショネンド</t>
    </rPh>
    <rPh sb="3" eb="4">
      <t>ケイ</t>
    </rPh>
    <phoneticPr fontId="2"/>
  </si>
  <si>
    <t>その他</t>
  </si>
  <si>
    <t>共益費</t>
  </si>
  <si>
    <t>光熱水費</t>
  </si>
  <si>
    <t>食材費</t>
  </si>
  <si>
    <t>家賃</t>
  </si>
  <si>
    <t>サービスの提供に要する費用
（運営費補助金＋本人徴収額）</t>
    <rPh sb="5" eb="7">
      <t>テイキョウ</t>
    </rPh>
    <rPh sb="8" eb="9">
      <t>ヨウ</t>
    </rPh>
    <rPh sb="11" eb="13">
      <t>ヒヨウ</t>
    </rPh>
    <rPh sb="15" eb="18">
      <t>ウンエイヒ</t>
    </rPh>
    <rPh sb="18" eb="21">
      <t>ホジョキン</t>
    </rPh>
    <rPh sb="22" eb="24">
      <t>ホンニン</t>
    </rPh>
    <rPh sb="24" eb="27">
      <t>チョウシュウガク</t>
    </rPh>
    <phoneticPr fontId="2"/>
  </si>
  <si>
    <t>・色付きのセルに必要事項を入力すること。</t>
    <phoneticPr fontId="2"/>
  </si>
  <si>
    <t>（注１）</t>
    <rPh sb="1" eb="2">
      <t>チュウ</t>
    </rPh>
    <phoneticPr fontId="2"/>
  </si>
  <si>
    <t>実施する全ての介護保険事業について、事業別に作成すること。</t>
    <rPh sb="0" eb="2">
      <t>ジッシ</t>
    </rPh>
    <rPh sb="4" eb="5">
      <t>スベ</t>
    </rPh>
    <rPh sb="7" eb="9">
      <t>カイゴ</t>
    </rPh>
    <rPh sb="9" eb="11">
      <t>ホケン</t>
    </rPh>
    <rPh sb="11" eb="13">
      <t>ジギョウ</t>
    </rPh>
    <rPh sb="18" eb="20">
      <t>ジギョウ</t>
    </rPh>
    <rPh sb="20" eb="21">
      <t>ベツ</t>
    </rPh>
    <rPh sb="22" eb="24">
      <t>サクセイ</t>
    </rPh>
    <phoneticPr fontId="2"/>
  </si>
  <si>
    <t>なお、介護保険事業以外の事業を併設する場合、同様の考え方で収入を見込むこと。</t>
    <rPh sb="3" eb="5">
      <t>カイゴ</t>
    </rPh>
    <rPh sb="5" eb="7">
      <t>ホケン</t>
    </rPh>
    <rPh sb="7" eb="9">
      <t>ジギョウ</t>
    </rPh>
    <rPh sb="9" eb="11">
      <t>イガイ</t>
    </rPh>
    <rPh sb="12" eb="14">
      <t>ジギョウ</t>
    </rPh>
    <rPh sb="15" eb="17">
      <t>ヘイセツ</t>
    </rPh>
    <rPh sb="19" eb="21">
      <t>バアイ</t>
    </rPh>
    <rPh sb="22" eb="24">
      <t>ドウヨウ</t>
    </rPh>
    <rPh sb="25" eb="26">
      <t>カンガ</t>
    </rPh>
    <rPh sb="27" eb="28">
      <t>カタ</t>
    </rPh>
    <rPh sb="29" eb="31">
      <t>シュウニュウ</t>
    </rPh>
    <rPh sb="32" eb="34">
      <t>ミコ</t>
    </rPh>
    <phoneticPr fontId="2"/>
  </si>
  <si>
    <t>（注２）</t>
    <rPh sb="1" eb="2">
      <t>チュウ</t>
    </rPh>
    <phoneticPr fontId="2"/>
  </si>
  <si>
    <t>「厚生労働大臣が定める一単位あたりの単価」における地域区分別に基づく単位単価を記入すること。</t>
    <rPh sb="1" eb="3">
      <t>コウセイ</t>
    </rPh>
    <rPh sb="3" eb="5">
      <t>ロウドウ</t>
    </rPh>
    <rPh sb="5" eb="7">
      <t>ダイジン</t>
    </rPh>
    <rPh sb="8" eb="9">
      <t>サダ</t>
    </rPh>
    <rPh sb="11" eb="14">
      <t>イチタンイ</t>
    </rPh>
    <rPh sb="18" eb="20">
      <t>タンカ</t>
    </rPh>
    <rPh sb="25" eb="27">
      <t>チイキ</t>
    </rPh>
    <rPh sb="27" eb="29">
      <t>クブン</t>
    </rPh>
    <rPh sb="29" eb="30">
      <t>ベツ</t>
    </rPh>
    <rPh sb="31" eb="32">
      <t>モト</t>
    </rPh>
    <rPh sb="34" eb="36">
      <t>タンイ</t>
    </rPh>
    <rPh sb="36" eb="38">
      <t>タンカ</t>
    </rPh>
    <rPh sb="39" eb="41">
      <t>キニュウ</t>
    </rPh>
    <phoneticPr fontId="2"/>
  </si>
  <si>
    <t>（注３）</t>
    <rPh sb="1" eb="2">
      <t>チュウ</t>
    </rPh>
    <phoneticPr fontId="2"/>
  </si>
  <si>
    <t>（注４）</t>
    <rPh sb="1" eb="2">
      <t>チュウ</t>
    </rPh>
    <phoneticPr fontId="2"/>
  </si>
  <si>
    <t>稼働率は、以下のとおり見込むこと。</t>
    <rPh sb="0" eb="2">
      <t>カドウ</t>
    </rPh>
    <rPh sb="2" eb="3">
      <t>リツ</t>
    </rPh>
    <rPh sb="5" eb="7">
      <t>イカ</t>
    </rPh>
    <rPh sb="11" eb="13">
      <t>ミコ</t>
    </rPh>
    <phoneticPr fontId="2"/>
  </si>
  <si>
    <t>（１）特養・介護専用型ケアハウス</t>
    <rPh sb="3" eb="4">
      <t>トク</t>
    </rPh>
    <rPh sb="4" eb="5">
      <t>ヨウ</t>
    </rPh>
    <rPh sb="6" eb="8">
      <t>カイゴ</t>
    </rPh>
    <rPh sb="8" eb="11">
      <t>センヨウガタ</t>
    </rPh>
    <phoneticPr fontId="2"/>
  </si>
  <si>
    <t>　　　初年度　　：１か月目30％以下、２か月目60％以下、３か月目80％以下、</t>
    <rPh sb="3" eb="6">
      <t>ショネンド</t>
    </rPh>
    <rPh sb="11" eb="13">
      <t>ゲツメ</t>
    </rPh>
    <rPh sb="16" eb="18">
      <t>イカ</t>
    </rPh>
    <rPh sb="21" eb="23">
      <t>ゲツメ</t>
    </rPh>
    <rPh sb="26" eb="28">
      <t>イカ</t>
    </rPh>
    <rPh sb="31" eb="33">
      <t>ゲツメ</t>
    </rPh>
    <rPh sb="36" eb="38">
      <t>イカ</t>
    </rPh>
    <phoneticPr fontId="2"/>
  </si>
  <si>
    <t>　　　　　　　　　４か月目90％以下、５か月目95％以下</t>
    <rPh sb="11" eb="13">
      <t>ゲツメ</t>
    </rPh>
    <rPh sb="16" eb="18">
      <t>イカ</t>
    </rPh>
    <rPh sb="21" eb="23">
      <t>ゲツメ</t>
    </rPh>
    <rPh sb="26" eb="28">
      <t>イカ</t>
    </rPh>
    <phoneticPr fontId="2"/>
  </si>
  <si>
    <t>　　　２年目以降：95％以下</t>
    <rPh sb="4" eb="6">
      <t>ネンメ</t>
    </rPh>
    <rPh sb="6" eb="8">
      <t>イコウ</t>
    </rPh>
    <rPh sb="12" eb="14">
      <t>イカ</t>
    </rPh>
    <phoneticPr fontId="2"/>
  </si>
  <si>
    <t>　　　初年度：85％以下　、　２年目以降：95％以下</t>
    <rPh sb="3" eb="6">
      <t>ショネンド</t>
    </rPh>
    <rPh sb="10" eb="12">
      <t>イカ</t>
    </rPh>
    <rPh sb="16" eb="18">
      <t>ネンメ</t>
    </rPh>
    <rPh sb="18" eb="20">
      <t>イコウ</t>
    </rPh>
    <rPh sb="24" eb="26">
      <t>イカ</t>
    </rPh>
    <phoneticPr fontId="2"/>
  </si>
  <si>
    <t>　　　当該区市町村の平均利用実績に基づき計算すること。</t>
    <rPh sb="3" eb="5">
      <t>トウガイ</t>
    </rPh>
    <rPh sb="5" eb="9">
      <t>クシチョウソン</t>
    </rPh>
    <rPh sb="10" eb="12">
      <t>ヘイキン</t>
    </rPh>
    <rPh sb="12" eb="14">
      <t>リヨウ</t>
    </rPh>
    <rPh sb="14" eb="16">
      <t>ジッセキ</t>
    </rPh>
    <rPh sb="17" eb="18">
      <t>モト</t>
    </rPh>
    <rPh sb="20" eb="22">
      <t>ケイサン</t>
    </rPh>
    <phoneticPr fontId="2"/>
  </si>
  <si>
    <t>（注５）</t>
    <rPh sb="1" eb="2">
      <t>チュウ</t>
    </rPh>
    <phoneticPr fontId="2"/>
  </si>
  <si>
    <t>合計が定員数になるよう割り振ること。当該区市町村の状況等を踏まえて割り振ること。</t>
    <rPh sb="0" eb="2">
      <t>ゴウケイ</t>
    </rPh>
    <rPh sb="3" eb="5">
      <t>テイイン</t>
    </rPh>
    <rPh sb="5" eb="6">
      <t>スウ</t>
    </rPh>
    <rPh sb="11" eb="12">
      <t>ワ</t>
    </rPh>
    <rPh sb="13" eb="14">
      <t>フ</t>
    </rPh>
    <phoneticPr fontId="2"/>
  </si>
  <si>
    <t>（注６）</t>
    <rPh sb="1" eb="2">
      <t>チュウ</t>
    </rPh>
    <phoneticPr fontId="2"/>
  </si>
  <si>
    <t>加算を予定している場合、加算名と単価を記入すること。</t>
    <rPh sb="0" eb="2">
      <t>カサン</t>
    </rPh>
    <rPh sb="3" eb="5">
      <t>ヨテイ</t>
    </rPh>
    <rPh sb="9" eb="11">
      <t>バアイ</t>
    </rPh>
    <rPh sb="12" eb="14">
      <t>カサン</t>
    </rPh>
    <rPh sb="14" eb="15">
      <t>メイ</t>
    </rPh>
    <rPh sb="16" eb="18">
      <t>タンカ</t>
    </rPh>
    <rPh sb="19" eb="21">
      <t>キニュウ</t>
    </rPh>
    <phoneticPr fontId="2"/>
  </si>
  <si>
    <t>介護職員処遇改善加算は必ず含めること。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rPh sb="11" eb="12">
      <t>カナラ</t>
    </rPh>
    <rPh sb="13" eb="14">
      <t>フク</t>
    </rPh>
    <phoneticPr fontId="2"/>
  </si>
  <si>
    <t>（注７）</t>
    <rPh sb="1" eb="2">
      <t>チュウ</t>
    </rPh>
    <phoneticPr fontId="2"/>
  </si>
  <si>
    <t>介護職員処遇改善加算は必ず取得し、原則として加算Ⅰを取得できる体制を整備すること。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rPh sb="11" eb="12">
      <t>カナラ</t>
    </rPh>
    <rPh sb="13" eb="15">
      <t>シュトク</t>
    </rPh>
    <rPh sb="17" eb="19">
      <t>ゲンソク</t>
    </rPh>
    <rPh sb="22" eb="24">
      <t>カサン</t>
    </rPh>
    <rPh sb="26" eb="28">
      <t>シュトク</t>
    </rPh>
    <rPh sb="31" eb="33">
      <t>タイセイ</t>
    </rPh>
    <rPh sb="34" eb="36">
      <t>セイビ</t>
    </rPh>
    <phoneticPr fontId="2"/>
  </si>
  <si>
    <t>加算分は人件費に含めること。</t>
    <rPh sb="0" eb="2">
      <t>カサン</t>
    </rPh>
    <rPh sb="2" eb="3">
      <t>ブン</t>
    </rPh>
    <rPh sb="4" eb="7">
      <t>ジンケンヒ</t>
    </rPh>
    <rPh sb="8" eb="9">
      <t>フク</t>
    </rPh>
    <phoneticPr fontId="2"/>
  </si>
  <si>
    <t>（注８）</t>
    <rPh sb="1" eb="2">
      <t>チュウ</t>
    </rPh>
    <phoneticPr fontId="2"/>
  </si>
  <si>
    <r>
      <t>居住費について、別紙で算定根拠を説明する</t>
    </r>
    <r>
      <rPr>
        <b/>
        <u/>
        <sz val="10"/>
        <rFont val="ＭＳ 明朝"/>
        <family val="1"/>
        <charset val="128"/>
      </rPr>
      <t>こと</t>
    </r>
    <r>
      <rPr>
        <sz val="10"/>
        <rFont val="ＭＳ 明朝"/>
        <family val="1"/>
        <charset val="128"/>
      </rPr>
      <t>（基準額で設定する場合でも算定根拠必要）。</t>
    </r>
    <rPh sb="0" eb="2">
      <t>キョジュウ</t>
    </rPh>
    <rPh sb="2" eb="3">
      <t>ヒ</t>
    </rPh>
    <rPh sb="8" eb="10">
      <t>ベッシ</t>
    </rPh>
    <rPh sb="11" eb="13">
      <t>サンテイ</t>
    </rPh>
    <rPh sb="13" eb="15">
      <t>コンキョ</t>
    </rPh>
    <rPh sb="16" eb="18">
      <t>セツメイ</t>
    </rPh>
    <rPh sb="23" eb="25">
      <t>キジュン</t>
    </rPh>
    <rPh sb="25" eb="26">
      <t>ガク</t>
    </rPh>
    <rPh sb="27" eb="29">
      <t>セッテイ</t>
    </rPh>
    <rPh sb="31" eb="33">
      <t>バアイ</t>
    </rPh>
    <rPh sb="35" eb="37">
      <t>サンテイ</t>
    </rPh>
    <rPh sb="37" eb="39">
      <t>コンキョ</t>
    </rPh>
    <rPh sb="39" eb="41">
      <t>ヒツヨウ</t>
    </rPh>
    <phoneticPr fontId="2"/>
  </si>
  <si>
    <r>
      <t>所得の低い方の負担上限額</t>
    </r>
    <r>
      <rPr>
        <sz val="10"/>
        <rFont val="ＭＳ 明朝"/>
        <family val="1"/>
        <charset val="128"/>
      </rPr>
      <t>（第４段階以外は補足給付含めて2,006円まで）</t>
    </r>
    <r>
      <rPr>
        <b/>
        <u/>
        <sz val="10"/>
        <rFont val="HG丸ｺﾞｼｯｸM-PRO"/>
        <family val="3"/>
        <charset val="128"/>
      </rPr>
      <t>を考慮する</t>
    </r>
    <r>
      <rPr>
        <sz val="10"/>
        <rFont val="ＭＳ 明朝"/>
        <family val="1"/>
        <charset val="128"/>
      </rPr>
      <t>こと。</t>
    </r>
    <rPh sb="0" eb="2">
      <t>ショトク</t>
    </rPh>
    <rPh sb="3" eb="4">
      <t>ヒク</t>
    </rPh>
    <rPh sb="5" eb="6">
      <t>カタ</t>
    </rPh>
    <rPh sb="7" eb="9">
      <t>フタン</t>
    </rPh>
    <rPh sb="9" eb="12">
      <t>ジョウゲンガク</t>
    </rPh>
    <rPh sb="13" eb="14">
      <t>ダイ</t>
    </rPh>
    <rPh sb="15" eb="17">
      <t>ダンカイ</t>
    </rPh>
    <rPh sb="17" eb="19">
      <t>イガイ</t>
    </rPh>
    <rPh sb="20" eb="22">
      <t>ホソク</t>
    </rPh>
    <rPh sb="22" eb="24">
      <t>キュウフ</t>
    </rPh>
    <rPh sb="24" eb="25">
      <t>フク</t>
    </rPh>
    <rPh sb="32" eb="33">
      <t>エン</t>
    </rPh>
    <rPh sb="37" eb="39">
      <t>コウリョ</t>
    </rPh>
    <phoneticPr fontId="2"/>
  </si>
  <si>
    <t>※この欄には、１人あたり負担額（定員で割った平均額）を記入する。</t>
    <rPh sb="3" eb="4">
      <t>ラン</t>
    </rPh>
    <rPh sb="8" eb="9">
      <t>ニン</t>
    </rPh>
    <rPh sb="12" eb="14">
      <t>フタン</t>
    </rPh>
    <rPh sb="14" eb="15">
      <t>ガク</t>
    </rPh>
    <rPh sb="16" eb="18">
      <t>テイイン</t>
    </rPh>
    <rPh sb="19" eb="20">
      <t>ワ</t>
    </rPh>
    <rPh sb="22" eb="24">
      <t>ヘイキン</t>
    </rPh>
    <rPh sb="24" eb="25">
      <t>ガク</t>
    </rPh>
    <rPh sb="27" eb="29">
      <t>キニュウ</t>
    </rPh>
    <phoneticPr fontId="2"/>
  </si>
  <si>
    <t>　（例）定員80人、居住費（現に要した費用の額）2,300円、利用者負担第４段階の割合10％</t>
    <rPh sb="2" eb="3">
      <t>レイ</t>
    </rPh>
    <rPh sb="4" eb="6">
      <t>テイイン</t>
    </rPh>
    <rPh sb="8" eb="9">
      <t>ニン</t>
    </rPh>
    <rPh sb="10" eb="13">
      <t>キョジュウヒ</t>
    </rPh>
    <rPh sb="14" eb="15">
      <t>ゲン</t>
    </rPh>
    <rPh sb="16" eb="17">
      <t>ヨウ</t>
    </rPh>
    <rPh sb="19" eb="21">
      <t>ヒヨウ</t>
    </rPh>
    <rPh sb="22" eb="23">
      <t>ガク</t>
    </rPh>
    <rPh sb="29" eb="30">
      <t>エン</t>
    </rPh>
    <rPh sb="31" eb="37">
      <t>リヨウシャフタンダイ</t>
    </rPh>
    <rPh sb="38" eb="40">
      <t>ダンカイ</t>
    </rPh>
    <rPh sb="41" eb="43">
      <t>ワリアイ</t>
    </rPh>
    <phoneticPr fontId="2"/>
  </si>
  <si>
    <t>　　　１人あたり負担額</t>
    <rPh sb="4" eb="5">
      <t>ニン</t>
    </rPh>
    <rPh sb="8" eb="10">
      <t>フタン</t>
    </rPh>
    <rPh sb="10" eb="11">
      <t>ガク</t>
    </rPh>
    <phoneticPr fontId="2"/>
  </si>
  <si>
    <t>　　＝　 2,006円（基準費用額）×80人（定員）×90％（第４段階以外）</t>
    <rPh sb="10" eb="11">
      <t>エン</t>
    </rPh>
    <rPh sb="12" eb="14">
      <t>キジュン</t>
    </rPh>
    <rPh sb="14" eb="16">
      <t>ヒヨウ</t>
    </rPh>
    <rPh sb="16" eb="17">
      <t>ガク</t>
    </rPh>
    <rPh sb="21" eb="22">
      <t>ニン</t>
    </rPh>
    <rPh sb="23" eb="25">
      <t>テイイン</t>
    </rPh>
    <rPh sb="31" eb="32">
      <t>ダイ</t>
    </rPh>
    <rPh sb="33" eb="35">
      <t>ダンカイ</t>
    </rPh>
    <rPh sb="35" eb="37">
      <t>イガイ</t>
    </rPh>
    <phoneticPr fontId="2"/>
  </si>
  <si>
    <t>　　　 ＋2,300円（居住費）　　×80人（定員）×10％（第４段階）　　　÷80人（定員）</t>
    <rPh sb="10" eb="11">
      <t>エン</t>
    </rPh>
    <rPh sb="12" eb="14">
      <t>キョジュウ</t>
    </rPh>
    <rPh sb="14" eb="15">
      <t>ヒ</t>
    </rPh>
    <rPh sb="21" eb="22">
      <t>ニン</t>
    </rPh>
    <rPh sb="23" eb="25">
      <t>テイイン</t>
    </rPh>
    <rPh sb="31" eb="32">
      <t>ダイ</t>
    </rPh>
    <rPh sb="33" eb="35">
      <t>ダンカイ</t>
    </rPh>
    <rPh sb="42" eb="43">
      <t>ニン</t>
    </rPh>
    <rPh sb="44" eb="46">
      <t>テイイン</t>
    </rPh>
    <phoneticPr fontId="2"/>
  </si>
  <si>
    <t>　　≒　2,035円</t>
    <rPh sb="9" eb="10">
      <t>エン</t>
    </rPh>
    <phoneticPr fontId="2"/>
  </si>
  <si>
    <t>（注９）</t>
    <rPh sb="1" eb="2">
      <t>チュウ</t>
    </rPh>
    <phoneticPr fontId="2"/>
  </si>
  <si>
    <r>
      <t>食費について、所得の低い方の負担上限額</t>
    </r>
    <r>
      <rPr>
        <sz val="10"/>
        <rFont val="ＭＳ 明朝"/>
        <family val="1"/>
        <charset val="128"/>
      </rPr>
      <t>（第４段階以外は補足給付含めて1,445円まで）</t>
    </r>
    <r>
      <rPr>
        <b/>
        <u/>
        <sz val="10"/>
        <rFont val="HG丸ｺﾞｼｯｸM-PRO"/>
        <family val="3"/>
        <charset val="128"/>
      </rPr>
      <t>を</t>
    </r>
    <rPh sb="0" eb="2">
      <t>ショクヒ</t>
    </rPh>
    <rPh sb="7" eb="9">
      <t>ショトク</t>
    </rPh>
    <rPh sb="10" eb="11">
      <t>ヒク</t>
    </rPh>
    <rPh sb="12" eb="13">
      <t>カタ</t>
    </rPh>
    <rPh sb="14" eb="16">
      <t>フタン</t>
    </rPh>
    <rPh sb="16" eb="19">
      <t>ジョウゲンガク</t>
    </rPh>
    <rPh sb="20" eb="21">
      <t>ダイ</t>
    </rPh>
    <rPh sb="22" eb="24">
      <t>ダンカイ</t>
    </rPh>
    <rPh sb="24" eb="26">
      <t>イガイ</t>
    </rPh>
    <rPh sb="27" eb="29">
      <t>ホソク</t>
    </rPh>
    <rPh sb="29" eb="31">
      <t>キュウフ</t>
    </rPh>
    <rPh sb="31" eb="32">
      <t>フク</t>
    </rPh>
    <rPh sb="39" eb="40">
      <t>エン</t>
    </rPh>
    <phoneticPr fontId="2"/>
  </si>
  <si>
    <r>
      <t>考慮する</t>
    </r>
    <r>
      <rPr>
        <sz val="10"/>
        <rFont val="ＭＳ 明朝"/>
        <family val="1"/>
        <charset val="128"/>
      </rPr>
      <t>こと。</t>
    </r>
    <rPh sb="0" eb="2">
      <t>コウリョ</t>
    </rPh>
    <phoneticPr fontId="2"/>
  </si>
  <si>
    <t>（(注８)居住費と同様の考え方で積算）</t>
    <rPh sb="2" eb="3">
      <t>チュウ</t>
    </rPh>
    <rPh sb="5" eb="7">
      <t>キョジュウ</t>
    </rPh>
    <rPh sb="7" eb="8">
      <t>ヒ</t>
    </rPh>
    <rPh sb="9" eb="11">
      <t>ドウヨウ</t>
    </rPh>
    <rPh sb="12" eb="13">
      <t>カンガ</t>
    </rPh>
    <rPh sb="14" eb="15">
      <t>カタ</t>
    </rPh>
    <rPh sb="16" eb="18">
      <t>セキサン</t>
    </rPh>
    <phoneticPr fontId="2"/>
  </si>
  <si>
    <t>（注10）</t>
    <rPh sb="1" eb="2">
      <t>チュウ</t>
    </rPh>
    <phoneticPr fontId="2"/>
  </si>
  <si>
    <t>日常生活費について、別紙で算定根拠を説明すること。</t>
    <rPh sb="0" eb="2">
      <t>ニチジョウ</t>
    </rPh>
    <rPh sb="2" eb="5">
      <t>セイカツヒ</t>
    </rPh>
    <rPh sb="10" eb="12">
      <t>ベッシ</t>
    </rPh>
    <rPh sb="13" eb="15">
      <t>サンテイ</t>
    </rPh>
    <rPh sb="15" eb="17">
      <t>コンキョ</t>
    </rPh>
    <rPh sb="18" eb="20">
      <t>セツメイ</t>
    </rPh>
    <phoneticPr fontId="2"/>
  </si>
  <si>
    <t>（東京都通知（平成23年3月11日付22福保高施第2016号・22福保高介第1546号</t>
    <rPh sb="1" eb="3">
      <t>トウキョウ</t>
    </rPh>
    <rPh sb="3" eb="4">
      <t>ト</t>
    </rPh>
    <rPh sb="4" eb="6">
      <t>ツウチ</t>
    </rPh>
    <rPh sb="7" eb="9">
      <t>ヘイセイ</t>
    </rPh>
    <rPh sb="11" eb="12">
      <t>ネン</t>
    </rPh>
    <rPh sb="13" eb="14">
      <t>ガツ</t>
    </rPh>
    <rPh sb="16" eb="17">
      <t>ニチ</t>
    </rPh>
    <rPh sb="17" eb="18">
      <t>ヅ</t>
    </rPh>
    <rPh sb="20" eb="21">
      <t>フク</t>
    </rPh>
    <rPh sb="21" eb="22">
      <t>ホ</t>
    </rPh>
    <rPh sb="22" eb="23">
      <t>コウ</t>
    </rPh>
    <rPh sb="23" eb="24">
      <t>シ</t>
    </rPh>
    <rPh sb="24" eb="25">
      <t>ダイ</t>
    </rPh>
    <rPh sb="29" eb="30">
      <t>ゴウ</t>
    </rPh>
    <rPh sb="33" eb="34">
      <t>フク</t>
    </rPh>
    <rPh sb="34" eb="35">
      <t>ホ</t>
    </rPh>
    <rPh sb="35" eb="36">
      <t>コウ</t>
    </rPh>
    <rPh sb="36" eb="37">
      <t>スケ</t>
    </rPh>
    <rPh sb="37" eb="38">
      <t>ダイ</t>
    </rPh>
    <rPh sb="42" eb="43">
      <t>ゴウ</t>
    </rPh>
    <phoneticPr fontId="2"/>
  </si>
  <si>
    <t>「入居者等から支払を受けることができる利用料等について（通知）」）を参照のこと。）</t>
    <phoneticPr fontId="2"/>
  </si>
  <si>
    <t>収支見込シミュレーション・積算根拠（収入）　作成上の留意点</t>
    <rPh sb="0" eb="2">
      <t>シュウシ</t>
    </rPh>
    <rPh sb="2" eb="4">
      <t>ミコミ</t>
    </rPh>
    <rPh sb="13" eb="15">
      <t>セキサン</t>
    </rPh>
    <rPh sb="15" eb="17">
      <t>コンキョ</t>
    </rPh>
    <rPh sb="18" eb="20">
      <t>シュウニュウ</t>
    </rPh>
    <rPh sb="22" eb="24">
      <t>サクセイ</t>
    </rPh>
    <rPh sb="24" eb="25">
      <t>ジョウ</t>
    </rPh>
    <rPh sb="26" eb="29">
      <t>リュウイテン</t>
    </rPh>
    <phoneticPr fontId="2"/>
  </si>
  <si>
    <t>開設年度については、月毎の収入見込みも作成すること。</t>
    <rPh sb="0" eb="2">
      <t>カイセツ</t>
    </rPh>
    <rPh sb="2" eb="4">
      <t>ネンド</t>
    </rPh>
    <rPh sb="10" eb="11">
      <t>ツキ</t>
    </rPh>
    <rPh sb="11" eb="12">
      <t>ゴト</t>
    </rPh>
    <rPh sb="13" eb="15">
      <t>シュウニュウ</t>
    </rPh>
    <rPh sb="15" eb="17">
      <t>ミコ</t>
    </rPh>
    <rPh sb="19" eb="21">
      <t>サクセイ</t>
    </rPh>
    <phoneticPr fontId="2"/>
  </si>
  <si>
    <t>（２）ショートステイ・都市型軽費老人ホーム</t>
    <rPh sb="11" eb="14">
      <t>トシガタ</t>
    </rPh>
    <rPh sb="14" eb="16">
      <t>ケイヒ</t>
    </rPh>
    <rPh sb="16" eb="18">
      <t>ロウジン</t>
    </rPh>
    <phoneticPr fontId="2"/>
  </si>
  <si>
    <t>（３）その他の事業（デイサービス等）</t>
    <rPh sb="5" eb="6">
      <t>タ</t>
    </rPh>
    <rPh sb="7" eb="9">
      <t>ジギョウ</t>
    </rPh>
    <rPh sb="16" eb="17">
      <t>トウ</t>
    </rPh>
    <phoneticPr fontId="2"/>
  </si>
  <si>
    <t>　etc…</t>
    <phoneticPr fontId="2"/>
  </si>
  <si>
    <t>12月</t>
    <rPh sb="2" eb="3">
      <t>ガツ</t>
    </rPh>
    <phoneticPr fontId="2"/>
  </si>
  <si>
    <t>令和8年1月</t>
    <rPh sb="0" eb="2">
      <t>レイワ</t>
    </rPh>
    <rPh sb="3" eb="4">
      <t>ネン</t>
    </rPh>
    <phoneticPr fontId="2"/>
  </si>
  <si>
    <t>令和7年11月</t>
    <rPh sb="0" eb="2">
      <t>レイワ</t>
    </rPh>
    <rPh sb="3" eb="4">
      <t>ネン</t>
    </rPh>
    <rPh sb="6" eb="7">
      <t>ガツ</t>
    </rPh>
    <phoneticPr fontId="2"/>
  </si>
  <si>
    <t>2月</t>
    <phoneticPr fontId="2"/>
  </si>
  <si>
    <t>・行を追加した際は、計算式を適宜追加すること。</t>
    <rPh sb="1" eb="2">
      <t>ギョウ</t>
    </rPh>
    <rPh sb="3" eb="5">
      <t>ツイカ</t>
    </rPh>
    <rPh sb="7" eb="8">
      <t>サイ</t>
    </rPh>
    <rPh sb="10" eb="13">
      <t>ケイサンシキ</t>
    </rPh>
    <rPh sb="14" eb="16">
      <t>テキギ</t>
    </rPh>
    <rPh sb="16" eb="18">
      <t>ツイカ</t>
    </rPh>
    <phoneticPr fontId="2"/>
  </si>
  <si>
    <t>・その他事業については、他シートに倣って計算式を適宜追加すること。</t>
    <rPh sb="3" eb="4">
      <t>タ</t>
    </rPh>
    <rPh sb="4" eb="6">
      <t>ジギョウ</t>
    </rPh>
    <rPh sb="12" eb="13">
      <t>タ</t>
    </rPh>
    <rPh sb="17" eb="18">
      <t>ナラ</t>
    </rPh>
    <rPh sb="20" eb="23">
      <t>ケイサンシキ</t>
    </rPh>
    <rPh sb="24" eb="26">
      <t>テキギ</t>
    </rPh>
    <rPh sb="26" eb="28">
      <t>ツイカ</t>
    </rPh>
    <phoneticPr fontId="2"/>
  </si>
  <si>
    <t>利用料単価等</t>
    <rPh sb="0" eb="3">
      <t>リヨウリョウ</t>
    </rPh>
    <rPh sb="3" eb="5">
      <t>タンカ</t>
    </rPh>
    <rPh sb="5" eb="6">
      <t>トウ</t>
    </rPh>
    <phoneticPr fontId="2"/>
  </si>
  <si>
    <t>利用者負担（一部補助金含む）　計</t>
    <rPh sb="0" eb="3">
      <t>リヨウシャ</t>
    </rPh>
    <rPh sb="3" eb="5">
      <t>フタン</t>
    </rPh>
    <rPh sb="6" eb="8">
      <t>イチブ</t>
    </rPh>
    <rPh sb="8" eb="11">
      <t>ホジョキン</t>
    </rPh>
    <rPh sb="11" eb="12">
      <t>フク</t>
    </rPh>
    <rPh sb="15" eb="16">
      <t>ケイ</t>
    </rPh>
    <phoneticPr fontId="2"/>
  </si>
  <si>
    <t>運転資金</t>
    <phoneticPr fontId="2"/>
  </si>
  <si>
    <t>×３/１２＝</t>
    <phoneticPr fontId="2"/>
  </si>
  <si>
    <t>（千円未満切上）</t>
    <phoneticPr fontId="2"/>
  </si>
  <si>
    <t>（注11）</t>
    <rPh sb="1" eb="2">
      <t>チュウ</t>
    </rPh>
    <phoneticPr fontId="2"/>
  </si>
  <si>
    <t>（基準年度（原則開設２年度目）の収入合計の３/12）</t>
    <rPh sb="1" eb="3">
      <t>キジュン</t>
    </rPh>
    <rPh sb="3" eb="5">
      <t>ネンド</t>
    </rPh>
    <rPh sb="6" eb="8">
      <t>ゲンソク</t>
    </rPh>
    <rPh sb="8" eb="10">
      <t>カイセツ</t>
    </rPh>
    <rPh sb="11" eb="13">
      <t>ネンド</t>
    </rPh>
    <rPh sb="13" eb="14">
      <t>メ</t>
    </rPh>
    <phoneticPr fontId="2"/>
  </si>
  <si>
    <r>
      <t>原則として２列目を基準年度（原則開設２年度目）とし、開設から５年度目まで</t>
    </r>
    <r>
      <rPr>
        <sz val="10"/>
        <rFont val="ＭＳ 明朝"/>
        <family val="1"/>
        <charset val="128"/>
      </rPr>
      <t>記入すること。</t>
    </r>
    <rPh sb="0" eb="2">
      <t>ゲンソク</t>
    </rPh>
    <rPh sb="6" eb="7">
      <t>レツ</t>
    </rPh>
    <rPh sb="7" eb="8">
      <t>メ</t>
    </rPh>
    <rPh sb="9" eb="11">
      <t>キジュン</t>
    </rPh>
    <rPh sb="11" eb="13">
      <t>ネンド</t>
    </rPh>
    <rPh sb="26" eb="28">
      <t>カイセツ</t>
    </rPh>
    <rPh sb="31" eb="33">
      <t>ネンド</t>
    </rPh>
    <rPh sb="33" eb="34">
      <t>メ</t>
    </rPh>
    <rPh sb="36" eb="38">
      <t>キニュウ</t>
    </rPh>
    <phoneticPr fontId="2"/>
  </si>
  <si>
    <r>
      <t>【様式14】収支見込シミュレーション・積算根拠（収入） 　</t>
    </r>
    <r>
      <rPr>
        <b/>
        <sz val="12"/>
        <color rgb="FFFF0000"/>
        <rFont val="HGSｺﾞｼｯｸM"/>
        <family val="3"/>
        <charset val="128"/>
      </rPr>
      <t>開設１年目分</t>
    </r>
    <rPh sb="6" eb="10">
      <t>シュウシミコミ</t>
    </rPh>
    <rPh sb="19" eb="21">
      <t>セキサン</t>
    </rPh>
    <rPh sb="21" eb="23">
      <t>コンキョ</t>
    </rPh>
    <rPh sb="24" eb="26">
      <t>シュウニュウ</t>
    </rPh>
    <rPh sb="29" eb="31">
      <t>カイセツ</t>
    </rPh>
    <rPh sb="32" eb="34">
      <t>ネンメ</t>
    </rPh>
    <rPh sb="34" eb="35">
      <t>ブン</t>
    </rPh>
    <phoneticPr fontId="2"/>
  </si>
  <si>
    <t>【様式14】収支見込シミュレーション・積算根拠（収入）</t>
    <rPh sb="6" eb="10">
      <t>シュウシミコミ</t>
    </rPh>
    <rPh sb="19" eb="21">
      <t>セキサン</t>
    </rPh>
    <rPh sb="21" eb="23">
      <t>コンキョ</t>
    </rPh>
    <rPh sb="24" eb="26">
      <t>シュウニュウ</t>
    </rPh>
    <phoneticPr fontId="2"/>
  </si>
  <si>
    <t>介護報酬は開設の翌々月から入ることから、基準年度（原則開設２年度目）の「特養・ショート　収入合計」欄の12分の３を当該計画に必要な運転資金と見積もり、確保しておくこと。</t>
    <rPh sb="0" eb="2">
      <t>カイゴ</t>
    </rPh>
    <rPh sb="2" eb="4">
      <t>ホウシュウ</t>
    </rPh>
    <rPh sb="5" eb="7">
      <t>カイセツ</t>
    </rPh>
    <rPh sb="8" eb="11">
      <t>ヨクヨクゲツ</t>
    </rPh>
    <rPh sb="13" eb="14">
      <t>ハイ</t>
    </rPh>
    <rPh sb="20" eb="22">
      <t>キジュン</t>
    </rPh>
    <rPh sb="22" eb="24">
      <t>ネンド</t>
    </rPh>
    <rPh sb="25" eb="27">
      <t>ゲンソク</t>
    </rPh>
    <rPh sb="27" eb="29">
      <t>カイセツ</t>
    </rPh>
    <rPh sb="30" eb="32">
      <t>ネンド</t>
    </rPh>
    <rPh sb="32" eb="33">
      <t>メ</t>
    </rPh>
    <rPh sb="34" eb="35">
      <t>ネンメ</t>
    </rPh>
    <rPh sb="36" eb="38">
      <t>トクヨウ</t>
    </rPh>
    <rPh sb="44" eb="46">
      <t>シュウニュウ</t>
    </rPh>
    <rPh sb="46" eb="48">
      <t>ゴウケイ</t>
    </rPh>
    <rPh sb="49" eb="50">
      <t>ラン</t>
    </rPh>
    <rPh sb="53" eb="54">
      <t>ブン</t>
    </rPh>
    <rPh sb="57" eb="59">
      <t>トウガイ</t>
    </rPh>
    <rPh sb="59" eb="61">
      <t>ケイカク</t>
    </rPh>
    <rPh sb="62" eb="64">
      <t>ヒツヨウ</t>
    </rPh>
    <rPh sb="65" eb="67">
      <t>ウンテン</t>
    </rPh>
    <rPh sb="67" eb="69">
      <t>シキン</t>
    </rPh>
    <rPh sb="70" eb="72">
      <t>ミツ</t>
    </rPh>
    <rPh sb="75" eb="77">
      <t>カクホ</t>
    </rPh>
    <phoneticPr fontId="2"/>
  </si>
  <si>
    <t>令和12年度</t>
    <rPh sb="0" eb="2">
      <t>レイワ</t>
    </rPh>
    <rPh sb="4" eb="5">
      <t>ネン</t>
    </rPh>
    <rPh sb="5" eb="6">
      <t>ド</t>
    </rPh>
    <phoneticPr fontId="2"/>
  </si>
  <si>
    <t>令和13年度</t>
    <rPh sb="0" eb="2">
      <t>レイワ</t>
    </rPh>
    <rPh sb="4" eb="5">
      <t>ネン</t>
    </rPh>
    <rPh sb="5" eb="6">
      <t>ド</t>
    </rPh>
    <phoneticPr fontId="2"/>
  </si>
  <si>
    <t>地域包括支援センター</t>
    <rPh sb="0" eb="4">
      <t>チイキホウカツ</t>
    </rPh>
    <rPh sb="4" eb="6">
      <t>シエン</t>
    </rPh>
    <phoneticPr fontId="2"/>
  </si>
  <si>
    <t>指定介護予防支援　計</t>
    <rPh sb="0" eb="6">
      <t>シテイカイゴヨボウ</t>
    </rPh>
    <rPh sb="6" eb="8">
      <t>シエン</t>
    </rPh>
    <rPh sb="9" eb="10">
      <t>ケイ</t>
    </rPh>
    <phoneticPr fontId="2"/>
  </si>
  <si>
    <t>第一号介護予防支援　計</t>
    <rPh sb="0" eb="3">
      <t>ダイイチゴウ</t>
    </rPh>
    <rPh sb="3" eb="7">
      <t>カイゴヨボウ</t>
    </rPh>
    <rPh sb="7" eb="9">
      <t>シエン</t>
    </rPh>
    <rPh sb="10" eb="11">
      <t>ケイ</t>
    </rPh>
    <phoneticPr fontId="2"/>
  </si>
  <si>
    <t>令和11年6月</t>
    <rPh sb="0" eb="2">
      <t>レイワ</t>
    </rPh>
    <rPh sb="4" eb="5">
      <t>ネン</t>
    </rPh>
    <rPh sb="6" eb="7">
      <t>ガツ</t>
    </rPh>
    <phoneticPr fontId="2"/>
  </si>
  <si>
    <t>7月</t>
    <rPh sb="1" eb="2">
      <t>ガツ</t>
    </rPh>
    <phoneticPr fontId="2"/>
  </si>
  <si>
    <t>8月</t>
  </si>
  <si>
    <t>9月</t>
  </si>
  <si>
    <t>10月</t>
  </si>
  <si>
    <t>11月</t>
  </si>
  <si>
    <t>12月</t>
  </si>
  <si>
    <t>令和12年1月</t>
    <rPh sb="0" eb="2">
      <t>レイワ</t>
    </rPh>
    <rPh sb="4" eb="5">
      <t>ネン</t>
    </rPh>
    <rPh sb="6" eb="7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</si>
  <si>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</si>
  <si>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</si>
  <si>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令和14年度</t>
    <rPh sb="0" eb="2">
      <t>レイワ</t>
    </rPh>
    <rPh sb="4" eb="5">
      <t>ネン</t>
    </rPh>
    <rPh sb="5" eb="6">
      <t>ド</t>
    </rPh>
    <phoneticPr fontId="2"/>
  </si>
  <si>
    <t>令和15年度</t>
    <rPh sb="0" eb="2">
      <t>レイワ</t>
    </rPh>
    <rPh sb="4" eb="5">
      <t>ネン</t>
    </rPh>
    <rPh sb="5" eb="6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</si>
</sst>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;&quot;△ &quot;#,##0"/>
    <numFmt numFmtId="178" formatCode="#,##0.00&quot;円&quot;"/>
    <numFmt numFmtId="179" formatCode="#,##0&quot;千円&quot;"/>
  </numFmts>
  <fonts count="27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HGSｺﾞｼｯｸM"/>
      <family val="3"/>
      <charset val="128"/>
    </font>
    <font>
      <sz val="7"/>
      <name val="HGSｺﾞｼｯｸM"/>
      <family val="3"/>
      <charset val="128"/>
    </font>
    <font>
      <sz val="6"/>
      <name val="HGSｺﾞｼｯｸM"/>
      <family val="3"/>
      <charset val="128"/>
    </font>
    <font>
      <b/>
      <sz val="8"/>
      <name val="HGSｺﾞｼｯｸM"/>
      <family val="3"/>
      <charset val="128"/>
    </font>
    <font>
      <b/>
      <sz val="7"/>
      <name val="HGSｺﾞｼｯｸM"/>
      <family val="3"/>
      <charset val="128"/>
    </font>
    <font>
      <sz val="12"/>
      <name val="HGSｺﾞｼｯｸM"/>
      <family val="3"/>
      <charset val="128"/>
    </font>
    <font>
      <sz val="8"/>
      <color indexed="10"/>
      <name val="HGSｺﾞｼｯｸM"/>
      <family val="3"/>
      <charset val="128"/>
    </font>
    <font>
      <b/>
      <sz val="12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2"/>
      <color indexed="42"/>
      <name val="HGSｺﾞｼｯｸM"/>
      <family val="3"/>
      <charset val="128"/>
    </font>
    <font>
      <b/>
      <sz val="12"/>
      <color rgb="FFFF0000"/>
      <name val="HGSｺﾞｼｯｸM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b/>
      <u/>
      <sz val="12"/>
      <name val="HG丸ｺﾞｼｯｸM-PRO"/>
      <family val="3"/>
      <charset val="128"/>
    </font>
    <font>
      <b/>
      <u/>
      <sz val="10"/>
      <name val="HG丸ｺﾞｼｯｸM-PRO"/>
      <family val="3"/>
      <charset val="128"/>
    </font>
    <font>
      <b/>
      <sz val="10"/>
      <name val="ＭＳ Ｐゴシック"/>
      <family val="3"/>
      <charset val="128"/>
    </font>
    <font>
      <b/>
      <u/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14"/>
      <name val="HGSｺﾞｼｯｸM"/>
      <family val="3"/>
      <charset val="128"/>
    </font>
    <font>
      <b/>
      <sz val="7"/>
      <color rgb="FFFF0000"/>
      <name val="HGSｺﾞｼｯｸM"/>
      <family val="3"/>
      <charset val="128"/>
    </font>
    <font>
      <sz val="8"/>
      <color rgb="FFFF0000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8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3">
    <xf numFmtId="0" fontId="0" fillId="0" borderId="0" xfId="0">
      <alignment vertical="center"/>
    </xf>
    <xf numFmtId="38" fontId="3" fillId="0" borderId="0" xfId="2" applyFont="1">
      <alignment vertical="center"/>
    </xf>
    <xf numFmtId="38" fontId="3" fillId="0" borderId="1" xfId="2" applyFont="1" applyBorder="1">
      <alignment vertical="center"/>
    </xf>
    <xf numFmtId="38" fontId="3" fillId="0" borderId="2" xfId="2" applyFont="1" applyBorder="1">
      <alignment vertical="center"/>
    </xf>
    <xf numFmtId="38" fontId="3" fillId="0" borderId="3" xfId="2" applyFont="1" applyBorder="1">
      <alignment vertical="center"/>
    </xf>
    <xf numFmtId="38" fontId="3" fillId="2" borderId="3" xfId="2" applyFont="1" applyFill="1" applyBorder="1" applyProtection="1">
      <alignment vertical="center"/>
      <protection locked="0"/>
    </xf>
    <xf numFmtId="38" fontId="3" fillId="0" borderId="0" xfId="2" applyFont="1" applyBorder="1" applyAlignment="1">
      <alignment vertical="center"/>
    </xf>
    <xf numFmtId="38" fontId="3" fillId="0" borderId="4" xfId="2" applyFont="1" applyBorder="1" applyAlignment="1">
      <alignment horizontal="center" vertical="center"/>
    </xf>
    <xf numFmtId="38" fontId="3" fillId="0" borderId="5" xfId="2" applyFont="1" applyBorder="1">
      <alignment vertical="center"/>
    </xf>
    <xf numFmtId="38" fontId="3" fillId="2" borderId="6" xfId="2" applyFont="1" applyFill="1" applyBorder="1" applyProtection="1">
      <alignment vertical="center"/>
      <protection locked="0"/>
    </xf>
    <xf numFmtId="38" fontId="3" fillId="0" borderId="7" xfId="2" applyFont="1" applyBorder="1">
      <alignment vertical="center"/>
    </xf>
    <xf numFmtId="38" fontId="3" fillId="2" borderId="8" xfId="2" applyFont="1" applyFill="1" applyBorder="1" applyProtection="1">
      <alignment vertical="center"/>
      <protection locked="0"/>
    </xf>
    <xf numFmtId="9" fontId="3" fillId="2" borderId="9" xfId="1" applyNumberFormat="1" applyFont="1" applyFill="1" applyBorder="1" applyProtection="1">
      <alignment vertical="center"/>
      <protection locked="0"/>
    </xf>
    <xf numFmtId="38" fontId="4" fillId="0" borderId="11" xfId="2" applyFont="1" applyBorder="1">
      <alignment vertical="center"/>
    </xf>
    <xf numFmtId="38" fontId="4" fillId="0" borderId="12" xfId="2" applyFont="1" applyBorder="1">
      <alignment vertical="center"/>
    </xf>
    <xf numFmtId="38" fontId="4" fillId="0" borderId="13" xfId="2" applyFont="1" applyBorder="1">
      <alignment vertical="center"/>
    </xf>
    <xf numFmtId="38" fontId="6" fillId="0" borderId="14" xfId="2" quotePrefix="1" applyFont="1" applyBorder="1" applyAlignment="1">
      <alignment horizontal="right" vertical="center"/>
    </xf>
    <xf numFmtId="38" fontId="7" fillId="0" borderId="15" xfId="2" applyFont="1" applyBorder="1">
      <alignment vertical="center"/>
    </xf>
    <xf numFmtId="177" fontId="8" fillId="0" borderId="0" xfId="2" applyNumberFormat="1" applyFont="1" applyAlignment="1">
      <alignment horizontal="center" vertical="center"/>
    </xf>
    <xf numFmtId="177" fontId="3" fillId="0" borderId="0" xfId="2" applyNumberFormat="1" applyFont="1">
      <alignment vertical="center"/>
    </xf>
    <xf numFmtId="177" fontId="3" fillId="0" borderId="0" xfId="2" applyNumberFormat="1" applyFont="1" applyAlignment="1">
      <alignment horizontal="center" vertical="center"/>
    </xf>
    <xf numFmtId="177" fontId="5" fillId="0" borderId="16" xfId="2" applyNumberFormat="1" applyFont="1" applyBorder="1" applyAlignment="1">
      <alignment horizontal="right" vertical="center"/>
    </xf>
    <xf numFmtId="177" fontId="9" fillId="0" borderId="17" xfId="2" applyNumberFormat="1" applyFont="1" applyBorder="1" applyAlignment="1">
      <alignment vertical="center"/>
    </xf>
    <xf numFmtId="177" fontId="9" fillId="0" borderId="18" xfId="2" applyNumberFormat="1" applyFont="1" applyBorder="1" applyAlignment="1">
      <alignment vertical="center"/>
    </xf>
    <xf numFmtId="177" fontId="9" fillId="0" borderId="19" xfId="2" applyNumberFormat="1" applyFont="1" applyBorder="1" applyAlignment="1">
      <alignment vertical="center"/>
    </xf>
    <xf numFmtId="177" fontId="9" fillId="0" borderId="16" xfId="2" applyNumberFormat="1" applyFont="1" applyBorder="1" applyAlignment="1">
      <alignment vertical="center"/>
    </xf>
    <xf numFmtId="177" fontId="9" fillId="0" borderId="20" xfId="2" applyNumberFormat="1" applyFont="1" applyBorder="1" applyAlignment="1">
      <alignment vertical="center"/>
    </xf>
    <xf numFmtId="177" fontId="9" fillId="0" borderId="21" xfId="2" applyNumberFormat="1" applyFont="1" applyBorder="1" applyAlignment="1">
      <alignment vertical="center"/>
    </xf>
    <xf numFmtId="177" fontId="9" fillId="0" borderId="23" xfId="2" applyNumberFormat="1" applyFont="1" applyBorder="1" applyAlignment="1">
      <alignment vertical="center"/>
    </xf>
    <xf numFmtId="38" fontId="3" fillId="2" borderId="10" xfId="2" applyFont="1" applyFill="1" applyBorder="1" applyAlignment="1" applyProtection="1">
      <alignment horizontal="center" vertical="center"/>
      <protection locked="0"/>
    </xf>
    <xf numFmtId="9" fontId="3" fillId="2" borderId="25" xfId="1" applyNumberFormat="1" applyFont="1" applyFill="1" applyBorder="1" applyProtection="1">
      <alignment vertical="center"/>
      <protection locked="0"/>
    </xf>
    <xf numFmtId="38" fontId="10" fillId="0" borderId="0" xfId="2" applyFont="1" applyAlignment="1">
      <alignment wrapText="1"/>
    </xf>
    <xf numFmtId="38" fontId="3" fillId="2" borderId="3" xfId="2" applyFont="1" applyFill="1" applyBorder="1">
      <alignment vertical="center"/>
    </xf>
    <xf numFmtId="38" fontId="10" fillId="0" borderId="0" xfId="2" applyFont="1" applyBorder="1" applyAlignment="1">
      <alignment wrapText="1"/>
    </xf>
    <xf numFmtId="38" fontId="11" fillId="0" borderId="0" xfId="2" applyFont="1" applyAlignment="1">
      <alignment vertical="center"/>
    </xf>
    <xf numFmtId="178" fontId="3" fillId="2" borderId="26" xfId="2" applyNumberFormat="1" applyFont="1" applyFill="1" applyBorder="1" applyAlignment="1">
      <alignment horizontal="center" vertical="center"/>
    </xf>
    <xf numFmtId="38" fontId="10" fillId="0" borderId="0" xfId="2" applyFont="1" applyFill="1" applyBorder="1" applyAlignment="1">
      <alignment wrapText="1"/>
    </xf>
    <xf numFmtId="177" fontId="9" fillId="0" borderId="27" xfId="2" applyNumberFormat="1" applyFont="1" applyBorder="1" applyAlignment="1">
      <alignment vertical="center"/>
    </xf>
    <xf numFmtId="177" fontId="9" fillId="0" borderId="28" xfId="2" applyNumberFormat="1" applyFont="1" applyBorder="1" applyAlignment="1">
      <alignment vertical="center"/>
    </xf>
    <xf numFmtId="38" fontId="3" fillId="0" borderId="29" xfId="2" applyFont="1" applyBorder="1">
      <alignment vertical="center"/>
    </xf>
    <xf numFmtId="38" fontId="3" fillId="0" borderId="30" xfId="2" applyFont="1" applyBorder="1">
      <alignment vertical="center"/>
    </xf>
    <xf numFmtId="9" fontId="3" fillId="2" borderId="31" xfId="1" applyNumberFormat="1" applyFont="1" applyFill="1" applyBorder="1" applyProtection="1">
      <alignment vertical="center"/>
      <protection locked="0"/>
    </xf>
    <xf numFmtId="177" fontId="5" fillId="0" borderId="32" xfId="2" applyNumberFormat="1" applyFont="1" applyBorder="1" applyAlignment="1">
      <alignment horizontal="right" vertical="center"/>
    </xf>
    <xf numFmtId="177" fontId="9" fillId="0" borderId="33" xfId="2" applyNumberFormat="1" applyFont="1" applyBorder="1" applyAlignment="1">
      <alignment vertical="center"/>
    </xf>
    <xf numFmtId="177" fontId="9" fillId="0" borderId="34" xfId="2" applyNumberFormat="1" applyFont="1" applyBorder="1" applyAlignment="1">
      <alignment vertical="center"/>
    </xf>
    <xf numFmtId="177" fontId="9" fillId="0" borderId="35" xfId="2" applyNumberFormat="1" applyFont="1" applyBorder="1" applyAlignment="1">
      <alignment vertical="center"/>
    </xf>
    <xf numFmtId="177" fontId="9" fillId="0" borderId="32" xfId="2" applyNumberFormat="1" applyFont="1" applyBorder="1" applyAlignment="1">
      <alignment vertical="center"/>
    </xf>
    <xf numFmtId="177" fontId="9" fillId="0" borderId="36" xfId="2" applyNumberFormat="1" applyFont="1" applyBorder="1" applyAlignment="1">
      <alignment vertical="center"/>
    </xf>
    <xf numFmtId="38" fontId="7" fillId="0" borderId="14" xfId="2" applyFont="1" applyBorder="1">
      <alignment vertical="center"/>
    </xf>
    <xf numFmtId="9" fontId="3" fillId="2" borderId="37" xfId="1" applyNumberFormat="1" applyFont="1" applyFill="1" applyBorder="1" applyProtection="1">
      <alignment vertical="center"/>
      <protection locked="0"/>
    </xf>
    <xf numFmtId="177" fontId="9" fillId="0" borderId="38" xfId="2" applyNumberFormat="1" applyFont="1" applyBorder="1" applyAlignment="1">
      <alignment vertical="center"/>
    </xf>
    <xf numFmtId="177" fontId="9" fillId="0" borderId="39" xfId="2" applyNumberFormat="1" applyFont="1" applyBorder="1" applyAlignment="1">
      <alignment vertical="center"/>
    </xf>
    <xf numFmtId="177" fontId="9" fillId="0" borderId="40" xfId="2" applyNumberFormat="1" applyFont="1" applyBorder="1" applyAlignment="1">
      <alignment vertical="center"/>
    </xf>
    <xf numFmtId="177" fontId="9" fillId="0" borderId="41" xfId="2" applyNumberFormat="1" applyFont="1" applyBorder="1" applyAlignment="1">
      <alignment vertical="center"/>
    </xf>
    <xf numFmtId="177" fontId="9" fillId="0" borderId="2" xfId="2" applyNumberFormat="1" applyFont="1" applyBorder="1" applyAlignment="1">
      <alignment vertical="center"/>
    </xf>
    <xf numFmtId="177" fontId="9" fillId="0" borderId="42" xfId="2" applyNumberFormat="1" applyFont="1" applyBorder="1" applyAlignment="1">
      <alignment vertical="center"/>
    </xf>
    <xf numFmtId="177" fontId="9" fillId="0" borderId="43" xfId="2" applyNumberFormat="1" applyFont="1" applyBorder="1" applyAlignment="1">
      <alignment vertical="center"/>
    </xf>
    <xf numFmtId="177" fontId="3" fillId="0" borderId="44" xfId="2" applyNumberFormat="1" applyFont="1" applyFill="1" applyBorder="1" applyAlignment="1">
      <alignment horizontal="center" vertical="center"/>
    </xf>
    <xf numFmtId="38" fontId="6" fillId="0" borderId="45" xfId="2" applyFont="1" applyBorder="1" applyAlignment="1">
      <alignment vertical="center"/>
    </xf>
    <xf numFmtId="177" fontId="9" fillId="0" borderId="45" xfId="2" applyNumberFormat="1" applyFont="1" applyBorder="1" applyAlignment="1">
      <alignment vertical="center"/>
    </xf>
    <xf numFmtId="38" fontId="10" fillId="0" borderId="46" xfId="2" applyFont="1" applyBorder="1" applyAlignment="1">
      <alignment wrapText="1"/>
    </xf>
    <xf numFmtId="177" fontId="3" fillId="0" borderId="0" xfId="2" applyNumberFormat="1" applyFont="1" applyBorder="1" applyAlignment="1">
      <alignment horizontal="right" vertical="center"/>
    </xf>
    <xf numFmtId="177" fontId="3" fillId="0" borderId="46" xfId="2" applyNumberFormat="1" applyFont="1" applyBorder="1" applyAlignment="1">
      <alignment horizontal="right" vertical="center"/>
    </xf>
    <xf numFmtId="9" fontId="3" fillId="0" borderId="46" xfId="1" applyNumberFormat="1" applyFont="1" applyFill="1" applyBorder="1" applyAlignment="1" applyProtection="1">
      <alignment horizontal="center" vertical="center"/>
      <protection locked="0"/>
    </xf>
    <xf numFmtId="177" fontId="3" fillId="0" borderId="47" xfId="2" applyNumberFormat="1" applyFont="1" applyFill="1" applyBorder="1" applyAlignment="1">
      <alignment horizontal="center" vertical="center"/>
    </xf>
    <xf numFmtId="38" fontId="10" fillId="0" borderId="0" xfId="2" applyFont="1" applyAlignment="1">
      <alignment vertical="center"/>
    </xf>
    <xf numFmtId="177" fontId="3" fillId="0" borderId="48" xfId="2" applyNumberFormat="1" applyFont="1" applyFill="1" applyBorder="1" applyAlignment="1">
      <alignment horizontal="center" vertical="center"/>
    </xf>
    <xf numFmtId="177" fontId="3" fillId="0" borderId="49" xfId="2" applyNumberFormat="1" applyFont="1" applyFill="1" applyBorder="1" applyAlignment="1">
      <alignment horizontal="center" vertical="center"/>
    </xf>
    <xf numFmtId="177" fontId="12" fillId="0" borderId="0" xfId="2" applyNumberFormat="1" applyFont="1" applyBorder="1" applyAlignment="1">
      <alignment horizontal="right" vertical="center"/>
    </xf>
    <xf numFmtId="9" fontId="3" fillId="3" borderId="8" xfId="2" applyNumberFormat="1" applyFont="1" applyFill="1" applyBorder="1">
      <alignment vertical="center"/>
    </xf>
    <xf numFmtId="38" fontId="3" fillId="0" borderId="5" xfId="2" applyFont="1" applyBorder="1" applyAlignment="1">
      <alignment horizontal="center" vertical="center"/>
    </xf>
    <xf numFmtId="38" fontId="3" fillId="0" borderId="1" xfId="2" applyFont="1" applyBorder="1" applyAlignment="1">
      <alignment horizontal="center" vertical="center"/>
    </xf>
    <xf numFmtId="38" fontId="3" fillId="0" borderId="7" xfId="2" applyFont="1" applyBorder="1" applyAlignment="1">
      <alignment horizontal="center" vertical="center"/>
    </xf>
    <xf numFmtId="38" fontId="3" fillId="0" borderId="10" xfId="2" applyFont="1" applyBorder="1" applyAlignment="1">
      <alignment vertical="center"/>
    </xf>
    <xf numFmtId="9" fontId="3" fillId="2" borderId="66" xfId="1" applyNumberFormat="1" applyFont="1" applyFill="1" applyBorder="1" applyProtection="1">
      <alignment vertical="center"/>
      <protection locked="0"/>
    </xf>
    <xf numFmtId="9" fontId="3" fillId="2" borderId="67" xfId="1" applyNumberFormat="1" applyFont="1" applyFill="1" applyBorder="1" applyProtection="1">
      <alignment vertical="center"/>
      <protection locked="0"/>
    </xf>
    <xf numFmtId="177" fontId="3" fillId="0" borderId="0" xfId="2" applyNumberFormat="1" applyFont="1" applyBorder="1">
      <alignment vertical="center"/>
    </xf>
    <xf numFmtId="38" fontId="3" fillId="0" borderId="10" xfId="2" applyFont="1" applyBorder="1" applyAlignment="1">
      <alignment vertical="center"/>
    </xf>
    <xf numFmtId="38" fontId="6" fillId="0" borderId="0" xfId="2" applyFont="1" applyBorder="1" applyAlignment="1">
      <alignment vertical="center"/>
    </xf>
    <xf numFmtId="177" fontId="9" fillId="0" borderId="0" xfId="2" applyNumberFormat="1" applyFont="1" applyBorder="1" applyAlignment="1">
      <alignment vertical="center"/>
    </xf>
    <xf numFmtId="38" fontId="3" fillId="0" borderId="10" xfId="2" applyFont="1" applyBorder="1" applyAlignment="1">
      <alignment vertical="center"/>
    </xf>
    <xf numFmtId="0" fontId="16" fillId="0" borderId="0" xfId="3" applyFont="1" applyAlignment="1">
      <alignment vertical="center"/>
    </xf>
    <xf numFmtId="0" fontId="17" fillId="0" borderId="0" xfId="3" applyFont="1">
      <alignment vertical="center"/>
    </xf>
    <xf numFmtId="0" fontId="18" fillId="0" borderId="0" xfId="3" applyFont="1">
      <alignment vertical="center"/>
    </xf>
    <xf numFmtId="0" fontId="18" fillId="0" borderId="0" xfId="3" applyFont="1" applyAlignment="1">
      <alignment horizontal="left" vertical="center"/>
    </xf>
    <xf numFmtId="0" fontId="17" fillId="0" borderId="0" xfId="3" applyFont="1" applyAlignment="1">
      <alignment horizontal="center" vertical="center"/>
    </xf>
    <xf numFmtId="0" fontId="17" fillId="0" borderId="0" xfId="3" applyFont="1" applyAlignment="1">
      <alignment vertical="center"/>
    </xf>
    <xf numFmtId="176" fontId="3" fillId="3" borderId="8" xfId="2" applyNumberFormat="1" applyFont="1" applyFill="1" applyBorder="1">
      <alignment vertical="center"/>
    </xf>
    <xf numFmtId="177" fontId="9" fillId="0" borderId="72" xfId="2" applyNumberFormat="1" applyFont="1" applyBorder="1" applyAlignment="1">
      <alignment vertical="center"/>
    </xf>
    <xf numFmtId="177" fontId="3" fillId="0" borderId="47" xfId="2" applyNumberFormat="1" applyFont="1" applyFill="1" applyBorder="1" applyAlignment="1">
      <alignment horizontal="center" vertical="center" wrapText="1"/>
    </xf>
    <xf numFmtId="177" fontId="3" fillId="0" borderId="71" xfId="2" applyNumberFormat="1" applyFont="1" applyFill="1" applyBorder="1" applyAlignment="1">
      <alignment horizontal="center" vertical="center"/>
    </xf>
    <xf numFmtId="177" fontId="5" fillId="0" borderId="74" xfId="2" applyNumberFormat="1" applyFont="1" applyBorder="1" applyAlignment="1">
      <alignment horizontal="right" vertical="center"/>
    </xf>
    <xf numFmtId="177" fontId="9" fillId="0" borderId="75" xfId="2" applyNumberFormat="1" applyFont="1" applyBorder="1" applyAlignment="1">
      <alignment vertical="center"/>
    </xf>
    <xf numFmtId="177" fontId="9" fillId="0" borderId="76" xfId="2" applyNumberFormat="1" applyFont="1" applyBorder="1" applyAlignment="1">
      <alignment vertical="center"/>
    </xf>
    <xf numFmtId="177" fontId="9" fillId="0" borderId="77" xfId="2" applyNumberFormat="1" applyFont="1" applyBorder="1" applyAlignment="1">
      <alignment vertical="center"/>
    </xf>
    <xf numFmtId="177" fontId="9" fillId="0" borderId="80" xfId="2" applyNumberFormat="1" applyFont="1" applyBorder="1" applyAlignment="1">
      <alignment vertical="center"/>
    </xf>
    <xf numFmtId="177" fontId="9" fillId="0" borderId="74" xfId="2" applyNumberFormat="1" applyFont="1" applyBorder="1" applyAlignment="1">
      <alignment vertical="center"/>
    </xf>
    <xf numFmtId="10" fontId="3" fillId="2" borderId="73" xfId="1" applyNumberFormat="1" applyFont="1" applyFill="1" applyBorder="1" applyProtection="1">
      <alignment vertical="center"/>
      <protection locked="0"/>
    </xf>
    <xf numFmtId="38" fontId="3" fillId="0" borderId="10" xfId="2" applyFont="1" applyBorder="1" applyAlignment="1">
      <alignment vertical="center"/>
    </xf>
    <xf numFmtId="38" fontId="11" fillId="0" borderId="0" xfId="5" applyFont="1" applyFill="1" applyAlignment="1">
      <alignment vertical="center"/>
    </xf>
    <xf numFmtId="38" fontId="23" fillId="0" borderId="0" xfId="5" applyFont="1" applyAlignment="1">
      <alignment vertical="center"/>
    </xf>
    <xf numFmtId="38" fontId="23" fillId="0" borderId="0" xfId="5" applyFont="1" applyFill="1" applyAlignment="1">
      <alignment horizontal="right" vertical="center"/>
    </xf>
    <xf numFmtId="38" fontId="3" fillId="0" borderId="0" xfId="5" applyFont="1" applyFill="1">
      <alignment vertical="center"/>
    </xf>
    <xf numFmtId="177" fontId="24" fillId="0" borderId="0" xfId="5" applyNumberFormat="1" applyFont="1" applyAlignment="1">
      <alignment horizontal="right" vertical="center"/>
    </xf>
    <xf numFmtId="179" fontId="8" fillId="0" borderId="71" xfId="5" applyNumberFormat="1" applyFont="1" applyBorder="1" applyAlignment="1">
      <alignment vertical="center" shrinkToFit="1"/>
    </xf>
    <xf numFmtId="49" fontId="24" fillId="0" borderId="0" xfId="5" applyNumberFormat="1" applyFont="1" applyBorder="1" applyAlignment="1">
      <alignment vertical="center" shrinkToFit="1"/>
    </xf>
    <xf numFmtId="38" fontId="3" fillId="0" borderId="0" xfId="5" applyFont="1">
      <alignment vertical="center"/>
    </xf>
    <xf numFmtId="177" fontId="23" fillId="0" borderId="0" xfId="5" applyNumberFormat="1" applyFont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38" fontId="8" fillId="0" borderId="0" xfId="2" applyFont="1" applyFill="1" applyBorder="1" applyAlignment="1">
      <alignment vertical="center"/>
    </xf>
    <xf numFmtId="38" fontId="3" fillId="0" borderId="10" xfId="2" applyFont="1" applyBorder="1" applyAlignment="1">
      <alignment vertical="center"/>
    </xf>
    <xf numFmtId="9" fontId="3" fillId="2" borderId="82" xfId="1" applyNumberFormat="1" applyFont="1" applyFill="1" applyBorder="1" applyProtection="1">
      <alignment vertical="center"/>
      <protection locked="0"/>
    </xf>
    <xf numFmtId="38" fontId="25" fillId="0" borderId="16" xfId="2" applyFont="1" applyBorder="1">
      <alignment vertical="center"/>
    </xf>
    <xf numFmtId="38" fontId="25" fillId="0" borderId="83" xfId="2" applyFont="1" applyBorder="1">
      <alignment vertical="center"/>
    </xf>
    <xf numFmtId="38" fontId="25" fillId="0" borderId="21" xfId="2" applyFont="1" applyBorder="1">
      <alignment vertical="center"/>
    </xf>
    <xf numFmtId="38" fontId="25" fillId="0" borderId="84" xfId="2" applyFont="1" applyBorder="1">
      <alignment vertical="center"/>
    </xf>
    <xf numFmtId="38" fontId="25" fillId="0" borderId="23" xfId="2" applyFont="1" applyBorder="1">
      <alignment vertical="center"/>
    </xf>
    <xf numFmtId="38" fontId="25" fillId="0" borderId="85" xfId="2" applyFont="1" applyBorder="1">
      <alignment vertical="center"/>
    </xf>
    <xf numFmtId="38" fontId="26" fillId="0" borderId="19" xfId="2" applyFont="1" applyBorder="1">
      <alignment vertical="center"/>
    </xf>
    <xf numFmtId="38" fontId="26" fillId="0" borderId="20" xfId="2" applyFont="1" applyBorder="1">
      <alignment vertical="center"/>
    </xf>
    <xf numFmtId="38" fontId="26" fillId="0" borderId="22" xfId="2" applyFont="1" applyBorder="1">
      <alignment vertical="center"/>
    </xf>
    <xf numFmtId="38" fontId="14" fillId="0" borderId="0" xfId="2" applyFont="1" applyFill="1" applyBorder="1" applyAlignment="1">
      <alignment horizontal="center" vertical="center"/>
    </xf>
    <xf numFmtId="38" fontId="3" fillId="0" borderId="59" xfId="2" applyFont="1" applyFill="1" applyBorder="1" applyAlignment="1">
      <alignment horizontal="center" vertical="center" textRotation="255"/>
    </xf>
    <xf numFmtId="38" fontId="3" fillId="0" borderId="60" xfId="2" applyFont="1" applyFill="1" applyBorder="1" applyAlignment="1">
      <alignment horizontal="center" vertical="center" textRotation="255"/>
    </xf>
    <xf numFmtId="38" fontId="3" fillId="0" borderId="61" xfId="2" applyFont="1" applyFill="1" applyBorder="1" applyAlignment="1">
      <alignment horizontal="center" vertical="center" textRotation="255"/>
    </xf>
    <xf numFmtId="38" fontId="3" fillId="2" borderId="3" xfId="2" applyFont="1" applyFill="1" applyBorder="1" applyAlignment="1">
      <alignment vertical="center"/>
    </xf>
    <xf numFmtId="38" fontId="3" fillId="2" borderId="2" xfId="2" applyFont="1" applyFill="1" applyBorder="1" applyAlignment="1">
      <alignment vertical="center"/>
    </xf>
    <xf numFmtId="38" fontId="13" fillId="3" borderId="46" xfId="2" applyFont="1" applyFill="1" applyBorder="1" applyAlignment="1">
      <alignment horizontal="left" vertical="center"/>
    </xf>
    <xf numFmtId="38" fontId="3" fillId="0" borderId="53" xfId="2" applyFont="1" applyBorder="1" applyAlignment="1">
      <alignment horizontal="center" vertical="center"/>
    </xf>
    <xf numFmtId="38" fontId="3" fillId="0" borderId="54" xfId="2" applyFont="1" applyBorder="1" applyAlignment="1">
      <alignment horizontal="center" vertical="center"/>
    </xf>
    <xf numFmtId="38" fontId="3" fillId="0" borderId="55" xfId="2" applyFont="1" applyFill="1" applyBorder="1" applyAlignment="1">
      <alignment horizontal="center" vertical="center"/>
    </xf>
    <xf numFmtId="38" fontId="3" fillId="0" borderId="56" xfId="2" applyFont="1" applyFill="1" applyBorder="1" applyAlignment="1">
      <alignment horizontal="center" vertical="center"/>
    </xf>
    <xf numFmtId="38" fontId="3" fillId="0" borderId="57" xfId="2" applyFont="1" applyFill="1" applyBorder="1" applyAlignment="1">
      <alignment horizontal="center" vertical="center"/>
    </xf>
    <xf numFmtId="38" fontId="3" fillId="0" borderId="58" xfId="2" applyFont="1" applyBorder="1" applyAlignment="1">
      <alignment horizontal="center" vertical="center"/>
    </xf>
    <xf numFmtId="38" fontId="3" fillId="0" borderId="10" xfId="2" applyFont="1" applyBorder="1" applyAlignment="1">
      <alignment horizontal="center" vertical="center"/>
    </xf>
    <xf numFmtId="38" fontId="3" fillId="0" borderId="51" xfId="2" applyFont="1" applyBorder="1" applyAlignment="1">
      <alignment horizontal="center" vertical="center"/>
    </xf>
    <xf numFmtId="38" fontId="3" fillId="0" borderId="50" xfId="2" applyFont="1" applyBorder="1" applyAlignment="1">
      <alignment vertical="center"/>
    </xf>
    <xf numFmtId="38" fontId="3" fillId="0" borderId="10" xfId="2" applyFont="1" applyBorder="1" applyAlignment="1">
      <alignment vertical="center"/>
    </xf>
    <xf numFmtId="38" fontId="3" fillId="0" borderId="51" xfId="2" applyFont="1" applyBorder="1" applyAlignment="1">
      <alignment vertical="center"/>
    </xf>
    <xf numFmtId="38" fontId="6" fillId="0" borderId="63" xfId="2" applyFont="1" applyBorder="1" applyAlignment="1">
      <alignment vertical="center"/>
    </xf>
    <xf numFmtId="38" fontId="6" fillId="0" borderId="64" xfId="2" applyFont="1" applyBorder="1" applyAlignment="1">
      <alignment vertical="center"/>
    </xf>
    <xf numFmtId="38" fontId="6" fillId="0" borderId="65" xfId="2" applyFont="1" applyBorder="1" applyAlignment="1">
      <alignment vertical="center"/>
    </xf>
    <xf numFmtId="38" fontId="3" fillId="2" borderId="52" xfId="2" applyFont="1" applyFill="1" applyBorder="1" applyAlignment="1">
      <alignment vertical="center"/>
    </xf>
    <xf numFmtId="38" fontId="3" fillId="2" borderId="6" xfId="2" applyFont="1" applyFill="1" applyBorder="1" applyAlignment="1">
      <alignment vertical="center"/>
    </xf>
    <xf numFmtId="38" fontId="3" fillId="2" borderId="41" xfId="2" applyFont="1" applyFill="1" applyBorder="1" applyAlignment="1">
      <alignment vertical="center"/>
    </xf>
    <xf numFmtId="38" fontId="3" fillId="2" borderId="38" xfId="2" applyFont="1" applyFill="1" applyBorder="1" applyAlignment="1">
      <alignment vertical="center"/>
    </xf>
    <xf numFmtId="38" fontId="3" fillId="2" borderId="38" xfId="2" applyFont="1" applyFill="1" applyBorder="1" applyAlignment="1">
      <alignment horizontal="left" vertical="center"/>
    </xf>
    <xf numFmtId="38" fontId="3" fillId="2" borderId="3" xfId="2" applyFont="1" applyFill="1" applyBorder="1" applyAlignment="1">
      <alignment horizontal="left" vertical="center"/>
    </xf>
    <xf numFmtId="38" fontId="3" fillId="2" borderId="2" xfId="2" applyFont="1" applyFill="1" applyBorder="1" applyAlignment="1">
      <alignment horizontal="left" vertical="center"/>
    </xf>
    <xf numFmtId="38" fontId="3" fillId="2" borderId="39" xfId="2" applyFont="1" applyFill="1" applyBorder="1" applyAlignment="1">
      <alignment horizontal="left" vertical="center"/>
    </xf>
    <xf numFmtId="38" fontId="3" fillId="2" borderId="62" xfId="2" applyFont="1" applyFill="1" applyBorder="1" applyAlignment="1">
      <alignment horizontal="left" vertical="center"/>
    </xf>
    <xf numFmtId="38" fontId="3" fillId="2" borderId="42" xfId="2" applyFont="1" applyFill="1" applyBorder="1" applyAlignment="1">
      <alignment horizontal="left" vertical="center"/>
    </xf>
    <xf numFmtId="38" fontId="3" fillId="2" borderId="1" xfId="2" applyFont="1" applyFill="1" applyBorder="1" applyAlignment="1">
      <alignment vertical="center"/>
    </xf>
    <xf numFmtId="38" fontId="3" fillId="2" borderId="52" xfId="2" applyFont="1" applyFill="1" applyBorder="1" applyAlignment="1">
      <alignment vertical="center" wrapText="1"/>
    </xf>
    <xf numFmtId="0" fontId="17" fillId="0" borderId="0" xfId="3" applyFont="1" applyAlignment="1">
      <alignment vertical="center"/>
    </xf>
    <xf numFmtId="0" fontId="20" fillId="0" borderId="0" xfId="3" applyFont="1" applyAlignment="1">
      <alignment vertical="center"/>
    </xf>
    <xf numFmtId="0" fontId="18" fillId="0" borderId="0" xfId="3" applyFont="1" applyAlignment="1">
      <alignment horizontal="left" vertical="center"/>
    </xf>
    <xf numFmtId="0" fontId="19" fillId="0" borderId="0" xfId="3" applyFont="1" applyAlignment="1">
      <alignment vertical="center"/>
    </xf>
    <xf numFmtId="0" fontId="17" fillId="0" borderId="0" xfId="3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/>
    </xf>
    <xf numFmtId="177" fontId="3" fillId="0" borderId="47" xfId="2" applyNumberFormat="1" applyFont="1" applyFill="1" applyBorder="1" applyAlignment="1">
      <alignment horizontal="center" vertical="center" shrinkToFit="1"/>
    </xf>
    <xf numFmtId="177" fontId="3" fillId="0" borderId="71" xfId="2" applyNumberFormat="1" applyFont="1" applyFill="1" applyBorder="1" applyAlignment="1">
      <alignment horizontal="center" vertical="center" shrinkToFit="1"/>
    </xf>
    <xf numFmtId="9" fontId="3" fillId="2" borderId="66" xfId="1" applyNumberFormat="1" applyFont="1" applyFill="1" applyBorder="1" applyAlignment="1" applyProtection="1">
      <alignment vertical="center" shrinkToFit="1"/>
      <protection locked="0"/>
    </xf>
    <xf numFmtId="9" fontId="3" fillId="2" borderId="67" xfId="1" applyNumberFormat="1" applyFont="1" applyFill="1" applyBorder="1" applyAlignment="1" applyProtection="1">
      <alignment vertical="center" shrinkToFit="1"/>
      <protection locked="0"/>
    </xf>
    <xf numFmtId="10" fontId="3" fillId="2" borderId="73" xfId="1" applyNumberFormat="1" applyFont="1" applyFill="1" applyBorder="1" applyAlignment="1" applyProtection="1">
      <alignment vertical="center" shrinkToFit="1"/>
      <protection locked="0"/>
    </xf>
    <xf numFmtId="177" fontId="5" fillId="0" borderId="16" xfId="2" applyNumberFormat="1" applyFont="1" applyBorder="1" applyAlignment="1">
      <alignment horizontal="right" vertical="center" shrinkToFit="1"/>
    </xf>
    <xf numFmtId="177" fontId="5" fillId="0" borderId="74" xfId="2" applyNumberFormat="1" applyFont="1" applyBorder="1" applyAlignment="1">
      <alignment horizontal="right" vertical="center" shrinkToFit="1"/>
    </xf>
    <xf numFmtId="177" fontId="9" fillId="0" borderId="21" xfId="2" applyNumberFormat="1" applyFont="1" applyBorder="1" applyAlignment="1">
      <alignment vertical="center" shrinkToFit="1"/>
    </xf>
    <xf numFmtId="177" fontId="9" fillId="0" borderId="75" xfId="2" applyNumberFormat="1" applyFont="1" applyBorder="1" applyAlignment="1">
      <alignment vertical="center" shrinkToFit="1"/>
    </xf>
    <xf numFmtId="177" fontId="9" fillId="0" borderId="23" xfId="2" applyNumberFormat="1" applyFont="1" applyBorder="1" applyAlignment="1">
      <alignment vertical="center" shrinkToFit="1"/>
    </xf>
    <xf numFmtId="177" fontId="9" fillId="0" borderId="76" xfId="2" applyNumberFormat="1" applyFont="1" applyBorder="1" applyAlignment="1">
      <alignment vertical="center" shrinkToFit="1"/>
    </xf>
    <xf numFmtId="177" fontId="9" fillId="0" borderId="18" xfId="2" applyNumberFormat="1" applyFont="1" applyBorder="1" applyAlignment="1">
      <alignment vertical="center" shrinkToFit="1"/>
    </xf>
    <xf numFmtId="177" fontId="9" fillId="0" borderId="77" xfId="2" applyNumberFormat="1" applyFont="1" applyBorder="1" applyAlignment="1">
      <alignment vertical="center" shrinkToFit="1"/>
    </xf>
    <xf numFmtId="177" fontId="9" fillId="0" borderId="16" xfId="2" applyNumberFormat="1" applyFont="1" applyBorder="1" applyAlignment="1">
      <alignment vertical="center" shrinkToFit="1"/>
    </xf>
    <xf numFmtId="177" fontId="9" fillId="0" borderId="74" xfId="2" applyNumberFormat="1" applyFont="1" applyBorder="1" applyAlignment="1">
      <alignment vertical="center" shrinkToFit="1"/>
    </xf>
    <xf numFmtId="177" fontId="9" fillId="0" borderId="28" xfId="2" applyNumberFormat="1" applyFont="1" applyBorder="1" applyAlignment="1">
      <alignment vertical="center" shrinkToFit="1"/>
    </xf>
    <xf numFmtId="177" fontId="9" fillId="0" borderId="80" xfId="2" applyNumberFormat="1" applyFont="1" applyBorder="1" applyAlignment="1">
      <alignment vertical="center" shrinkToFit="1"/>
    </xf>
    <xf numFmtId="177" fontId="9" fillId="0" borderId="22" xfId="2" applyNumberFormat="1" applyFont="1" applyBorder="1" applyAlignment="1">
      <alignment vertical="center" shrinkToFit="1"/>
    </xf>
    <xf numFmtId="177" fontId="9" fillId="0" borderId="68" xfId="2" applyNumberFormat="1" applyFont="1" applyBorder="1" applyAlignment="1">
      <alignment vertical="center" shrinkToFit="1"/>
    </xf>
    <xf numFmtId="177" fontId="9" fillId="0" borderId="78" xfId="2" applyNumberFormat="1" applyFont="1" applyBorder="1" applyAlignment="1">
      <alignment vertical="center" shrinkToFit="1"/>
    </xf>
    <xf numFmtId="177" fontId="9" fillId="0" borderId="69" xfId="2" applyNumberFormat="1" applyFont="1" applyBorder="1" applyAlignment="1">
      <alignment vertical="center" shrinkToFit="1"/>
    </xf>
    <xf numFmtId="177" fontId="9" fillId="0" borderId="79" xfId="2" applyNumberFormat="1" applyFont="1" applyBorder="1" applyAlignment="1">
      <alignment vertical="center" shrinkToFit="1"/>
    </xf>
    <xf numFmtId="177" fontId="9" fillId="0" borderId="17" xfId="2" applyNumberFormat="1" applyFont="1" applyBorder="1" applyAlignment="1">
      <alignment vertical="center" shrinkToFit="1"/>
    </xf>
    <xf numFmtId="177" fontId="9" fillId="0" borderId="70" xfId="2" applyNumberFormat="1" applyFont="1" applyBorder="1" applyAlignment="1">
      <alignment vertical="center" shrinkToFit="1"/>
    </xf>
    <xf numFmtId="177" fontId="9" fillId="0" borderId="81" xfId="2" applyNumberFormat="1" applyFont="1" applyBorder="1" applyAlignment="1">
      <alignment vertical="center" shrinkToFit="1"/>
    </xf>
    <xf numFmtId="9" fontId="3" fillId="2" borderId="37" xfId="1" applyNumberFormat="1" applyFont="1" applyFill="1" applyBorder="1" applyAlignment="1" applyProtection="1">
      <alignment vertical="center" shrinkToFit="1"/>
      <protection locked="0"/>
    </xf>
    <xf numFmtId="9" fontId="3" fillId="2" borderId="25" xfId="1" applyNumberFormat="1" applyFont="1" applyFill="1" applyBorder="1" applyAlignment="1" applyProtection="1">
      <alignment vertical="center" shrinkToFit="1"/>
      <protection locked="0"/>
    </xf>
    <xf numFmtId="9" fontId="3" fillId="2" borderId="9" xfId="1" applyNumberFormat="1" applyFont="1" applyFill="1" applyBorder="1" applyAlignment="1" applyProtection="1">
      <alignment vertical="center" shrinkToFit="1"/>
      <protection locked="0"/>
    </xf>
    <xf numFmtId="9" fontId="3" fillId="2" borderId="24" xfId="1" applyNumberFormat="1" applyFont="1" applyFill="1" applyBorder="1" applyAlignment="1" applyProtection="1">
      <alignment vertical="center" shrinkToFit="1"/>
      <protection locked="0"/>
    </xf>
    <xf numFmtId="177" fontId="9" fillId="0" borderId="19" xfId="2" applyNumberFormat="1" applyFont="1" applyBorder="1" applyAlignment="1">
      <alignment vertical="center" shrinkToFit="1"/>
    </xf>
    <xf numFmtId="177" fontId="9" fillId="0" borderId="20" xfId="2" applyNumberFormat="1" applyFont="1" applyBorder="1" applyAlignment="1">
      <alignment vertical="center" shrinkToFit="1"/>
    </xf>
    <xf numFmtId="177" fontId="9" fillId="0" borderId="40" xfId="2" applyNumberFormat="1" applyFont="1" applyBorder="1" applyAlignment="1">
      <alignment vertical="center" shrinkToFit="1"/>
    </xf>
    <xf numFmtId="177" fontId="9" fillId="0" borderId="27" xfId="2" applyNumberFormat="1" applyFont="1" applyBorder="1" applyAlignment="1">
      <alignment vertical="center" shrinkToFit="1"/>
    </xf>
    <xf numFmtId="177" fontId="9" fillId="0" borderId="43" xfId="2" applyNumberFormat="1" applyFont="1" applyBorder="1" applyAlignment="1">
      <alignment vertical="center" shrinkToFit="1"/>
    </xf>
    <xf numFmtId="38" fontId="7" fillId="0" borderId="14" xfId="2" applyFont="1" applyBorder="1" applyAlignment="1">
      <alignment vertical="center" shrinkToFit="1"/>
    </xf>
    <xf numFmtId="177" fontId="5" fillId="0" borderId="5" xfId="2" applyNumberFormat="1" applyFont="1" applyBorder="1" applyAlignment="1">
      <alignment horizontal="right" vertical="center" shrinkToFit="1"/>
    </xf>
    <xf numFmtId="177" fontId="9" fillId="0" borderId="38" xfId="2" applyNumberFormat="1" applyFont="1" applyBorder="1" applyAlignment="1">
      <alignment vertical="center" shrinkToFit="1"/>
    </xf>
    <xf numFmtId="177" fontId="9" fillId="0" borderId="39" xfId="2" applyNumberFormat="1" applyFont="1" applyBorder="1" applyAlignment="1">
      <alignment vertical="center" shrinkToFit="1"/>
    </xf>
    <xf numFmtId="177" fontId="9" fillId="0" borderId="41" xfId="2" applyNumberFormat="1" applyFont="1" applyBorder="1" applyAlignment="1">
      <alignment vertical="center" shrinkToFit="1"/>
    </xf>
    <xf numFmtId="177" fontId="9" fillId="0" borderId="2" xfId="2" applyNumberFormat="1" applyFont="1" applyBorder="1" applyAlignment="1">
      <alignment vertical="center" shrinkToFit="1"/>
    </xf>
    <xf numFmtId="177" fontId="9" fillId="0" borderId="42" xfId="2" applyNumberFormat="1" applyFont="1" applyBorder="1" applyAlignment="1">
      <alignment vertical="center" shrinkToFit="1"/>
    </xf>
  </cellXfs>
  <cellStyles count="6">
    <cellStyle name="パーセント" xfId="1" builtinId="5"/>
    <cellStyle name="桁区切り" xfId="2" builtinId="6"/>
    <cellStyle name="桁区切り 3" xfId="5" xr:uid="{00000000-0005-0000-0000-000002000000}"/>
    <cellStyle name="標準" xfId="0" builtinId="0"/>
    <cellStyle name="標準 2" xfId="4" xr:uid="{00000000-0005-0000-0000-000004000000}"/>
    <cellStyle name="標準 5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147639</xdr:colOff>
      <xdr:row>2</xdr:row>
      <xdr:rowOff>7940</xdr:rowOff>
    </xdr:from>
    <xdr:to>
      <xdr:col>9</xdr:col>
      <xdr:colOff>47627</xdr:colOff>
      <xdr:row>2</xdr:row>
      <xdr:rowOff>214314</xdr:rowOff>
    </xdr:to>
    <xdr:sp macro="" textlink="">
      <xdr:nvSpPr>
        <xdr:cNvPr id="2" name="Rectangle 2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47639" y="731840"/>
          <a:ext cx="2439988" cy="2063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赤数字のセルには計算式が入っています。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147639</xdr:colOff>
      <xdr:row>2</xdr:row>
      <xdr:rowOff>7940</xdr:rowOff>
    </xdr:from>
    <xdr:to>
      <xdr:col>9</xdr:col>
      <xdr:colOff>47627</xdr:colOff>
      <xdr:row>2</xdr:row>
      <xdr:rowOff>214314</xdr:rowOff>
    </xdr:to>
    <xdr:sp macro="" textlink="">
      <xdr:nvSpPr>
        <xdr:cNvPr id="2" name="Rectangle 25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/>
        </xdr:cNvSpPr>
      </xdr:nvSpPr>
      <xdr:spPr bwMode="auto">
        <a:xfrm>
          <a:off x="147639" y="731840"/>
          <a:ext cx="2566988" cy="2063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赤数字のセルには計算式が入っています。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147639</xdr:colOff>
      <xdr:row>2</xdr:row>
      <xdr:rowOff>7940</xdr:rowOff>
    </xdr:from>
    <xdr:to>
      <xdr:col>9</xdr:col>
      <xdr:colOff>47627</xdr:colOff>
      <xdr:row>2</xdr:row>
      <xdr:rowOff>214314</xdr:rowOff>
    </xdr:to>
    <xdr:sp macro="" textlink="">
      <xdr:nvSpPr>
        <xdr:cNvPr id="2" name="Rectangle 25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rrowheads="1"/>
        </xdr:cNvSpPr>
      </xdr:nvSpPr>
      <xdr:spPr bwMode="auto">
        <a:xfrm>
          <a:off x="147639" y="731840"/>
          <a:ext cx="2643188" cy="2063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赤数字のセルには計算式が入っています。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147639</xdr:colOff>
      <xdr:row>2</xdr:row>
      <xdr:rowOff>7940</xdr:rowOff>
    </xdr:from>
    <xdr:to>
      <xdr:col>9</xdr:col>
      <xdr:colOff>47627</xdr:colOff>
      <xdr:row>2</xdr:row>
      <xdr:rowOff>214314</xdr:rowOff>
    </xdr:to>
    <xdr:sp macro="" textlink="">
      <xdr:nvSpPr>
        <xdr:cNvPr id="2" name="Rectangle 2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Arrowheads="1"/>
        </xdr:cNvSpPr>
      </xdr:nvSpPr>
      <xdr:spPr bwMode="auto">
        <a:xfrm>
          <a:off x="147639" y="731840"/>
          <a:ext cx="2566988" cy="2063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赤数字のセルには計算式が入っています。</a:t>
          </a:r>
        </a:p>
      </xdr:txBody>
    </xdr:sp>
    <xdr:clientData/>
  </xdr:twoCellAnchor>
  <xdr:twoCellAnchor>
    <xdr:from>
      <xdr:col>10</xdr:col>
      <xdr:colOff>5442</xdr:colOff>
      <xdr:row>7</xdr:row>
      <xdr:rowOff>355377</xdr:rowOff>
    </xdr:from>
    <xdr:to>
      <xdr:col>11</xdr:col>
      <xdr:colOff>9524</xdr:colOff>
      <xdr:row>27</xdr:row>
      <xdr:rowOff>342901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3482067" y="2660427"/>
          <a:ext cx="737507" cy="7226524"/>
        </a:xfrm>
        <a:prstGeom prst="roundRect">
          <a:avLst/>
        </a:prstGeom>
        <a:noFill/>
        <a:ln>
          <a:solidFill>
            <a:schemeClr val="tx1"/>
          </a:solidFill>
          <a:prstDash val="lgDashDot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80282</xdr:colOff>
      <xdr:row>11</xdr:row>
      <xdr:rowOff>10435</xdr:rowOff>
    </xdr:from>
    <xdr:to>
      <xdr:col>9</xdr:col>
      <xdr:colOff>142875</xdr:colOff>
      <xdr:row>13</xdr:row>
      <xdr:rowOff>323851</xdr:rowOff>
    </xdr:to>
    <xdr:sp macro="" textlink="">
      <xdr:nvSpPr>
        <xdr:cNvPr id="5" name="AutoShape 58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>
          <a:spLocks/>
        </xdr:cNvSpPr>
      </xdr:nvSpPr>
      <xdr:spPr bwMode="auto">
        <a:xfrm>
          <a:off x="2823482" y="2906035"/>
          <a:ext cx="62593" cy="1037316"/>
        </a:xfrm>
        <a:prstGeom prst="rightBrace">
          <a:avLst>
            <a:gd name="adj1" fmla="val 1739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80282</xdr:colOff>
      <xdr:row>14</xdr:row>
      <xdr:rowOff>66223</xdr:rowOff>
    </xdr:from>
    <xdr:to>
      <xdr:col>9</xdr:col>
      <xdr:colOff>127907</xdr:colOff>
      <xdr:row>19</xdr:row>
      <xdr:rowOff>236313</xdr:rowOff>
    </xdr:to>
    <xdr:sp macro="" textlink="">
      <xdr:nvSpPr>
        <xdr:cNvPr id="6" name="AutoShape 59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>
          <a:spLocks/>
        </xdr:cNvSpPr>
      </xdr:nvSpPr>
      <xdr:spPr bwMode="auto">
        <a:xfrm>
          <a:off x="2823482" y="4047673"/>
          <a:ext cx="47625" cy="1979840"/>
        </a:xfrm>
        <a:prstGeom prst="rightBrace">
          <a:avLst>
            <a:gd name="adj1" fmla="val 3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604157</xdr:colOff>
      <xdr:row>10</xdr:row>
      <xdr:rowOff>162154</xdr:rowOff>
    </xdr:from>
    <xdr:to>
      <xdr:col>13</xdr:col>
      <xdr:colOff>590550</xdr:colOff>
      <xdr:row>12</xdr:row>
      <xdr:rowOff>171450</xdr:rowOff>
    </xdr:to>
    <xdr:sp macro="" textlink="">
      <xdr:nvSpPr>
        <xdr:cNvPr id="8" name="AutoShape 6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3347357" y="2695804"/>
          <a:ext cx="2920093" cy="733196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人数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×365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稼働率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介護報酬単価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単位単価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（例）要介護５・令和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×365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×95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×894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×10.90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円＝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101,368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                                    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（千円未満切捨）</a:t>
          </a:r>
        </a:p>
      </xdr:txBody>
    </xdr:sp>
    <xdr:clientData/>
  </xdr:twoCellAnchor>
  <xdr:twoCellAnchor>
    <xdr:from>
      <xdr:col>10</xdr:col>
      <xdr:colOff>234043</xdr:colOff>
      <xdr:row>12</xdr:row>
      <xdr:rowOff>187327</xdr:rowOff>
    </xdr:from>
    <xdr:to>
      <xdr:col>10</xdr:col>
      <xdr:colOff>272143</xdr:colOff>
      <xdr:row>13</xdr:row>
      <xdr:rowOff>164195</xdr:rowOff>
    </xdr:to>
    <xdr:sp macro="" textlink="">
      <xdr:nvSpPr>
        <xdr:cNvPr id="9" name="Line 62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ShapeType="1"/>
        </xdr:cNvSpPr>
      </xdr:nvSpPr>
      <xdr:spPr bwMode="auto">
        <a:xfrm>
          <a:off x="3691618" y="3444877"/>
          <a:ext cx="38100" cy="338818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427943</xdr:colOff>
      <xdr:row>15</xdr:row>
      <xdr:rowOff>243117</xdr:rowOff>
    </xdr:from>
    <xdr:to>
      <xdr:col>13</xdr:col>
      <xdr:colOff>314325</xdr:colOff>
      <xdr:row>17</xdr:row>
      <xdr:rowOff>257390</xdr:rowOff>
    </xdr:to>
    <xdr:sp macro="" textlink="">
      <xdr:nvSpPr>
        <xdr:cNvPr id="10" name="AutoShape 63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>
          <a:spLocks noChangeArrowheads="1"/>
        </xdr:cNvSpPr>
      </xdr:nvSpPr>
      <xdr:spPr bwMode="auto">
        <a:xfrm>
          <a:off x="3171143" y="4586517"/>
          <a:ext cx="2820082" cy="738173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定員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×365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稼働率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加算単価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単位単価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（例）個別機能訓練加算・令和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  <a:p>
          <a:pPr algn="l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×365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×95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×12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×10.90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円＝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5,442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　　　　（千円未満切捨）</a:t>
          </a:r>
        </a:p>
      </xdr:txBody>
    </xdr:sp>
    <xdr:clientData/>
  </xdr:twoCellAnchor>
  <xdr:twoCellAnchor>
    <xdr:from>
      <xdr:col>10</xdr:col>
      <xdr:colOff>167368</xdr:colOff>
      <xdr:row>14</xdr:row>
      <xdr:rowOff>247198</xdr:rowOff>
    </xdr:from>
    <xdr:to>
      <xdr:col>10</xdr:col>
      <xdr:colOff>357868</xdr:colOff>
      <xdr:row>15</xdr:row>
      <xdr:rowOff>195491</xdr:rowOff>
    </xdr:to>
    <xdr:sp macro="" textlink="">
      <xdr:nvSpPr>
        <xdr:cNvPr id="11" name="Line 64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>
          <a:spLocks noChangeShapeType="1"/>
        </xdr:cNvSpPr>
      </xdr:nvSpPr>
      <xdr:spPr bwMode="auto">
        <a:xfrm flipV="1">
          <a:off x="3643993" y="4228648"/>
          <a:ext cx="190500" cy="310243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4083</xdr:colOff>
      <xdr:row>22</xdr:row>
      <xdr:rowOff>109766</xdr:rowOff>
    </xdr:from>
    <xdr:to>
      <xdr:col>13</xdr:col>
      <xdr:colOff>295275</xdr:colOff>
      <xdr:row>24</xdr:row>
      <xdr:rowOff>124040</xdr:rowOff>
    </xdr:to>
    <xdr:sp macro="" textlink="">
      <xdr:nvSpPr>
        <xdr:cNvPr id="12" name="AutoShape 65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>
          <a:spLocks noChangeArrowheads="1"/>
        </xdr:cNvSpPr>
      </xdr:nvSpPr>
      <xdr:spPr bwMode="auto">
        <a:xfrm>
          <a:off x="3480708" y="6986816"/>
          <a:ext cx="2491467" cy="73817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定員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×12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か月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稼働率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１日あたり負担額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（例）居住費・令和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×12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×95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×60,000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円＝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82,080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（千円未満切捨）</a:t>
          </a:r>
        </a:p>
      </xdr:txBody>
    </xdr:sp>
    <xdr:clientData/>
  </xdr:twoCellAnchor>
  <xdr:twoCellAnchor>
    <xdr:from>
      <xdr:col>10</xdr:col>
      <xdr:colOff>310243</xdr:colOff>
      <xdr:row>21</xdr:row>
      <xdr:rowOff>266248</xdr:rowOff>
    </xdr:from>
    <xdr:to>
      <xdr:col>10</xdr:col>
      <xdr:colOff>462643</xdr:colOff>
      <xdr:row>22</xdr:row>
      <xdr:rowOff>100241</xdr:rowOff>
    </xdr:to>
    <xdr:sp macro="" textlink="">
      <xdr:nvSpPr>
        <xdr:cNvPr id="13" name="Line 69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>
          <a:spLocks noChangeShapeType="1"/>
        </xdr:cNvSpPr>
      </xdr:nvSpPr>
      <xdr:spPr bwMode="auto">
        <a:xfrm flipV="1">
          <a:off x="3786868" y="6781348"/>
          <a:ext cx="152400" cy="195943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688067</xdr:colOff>
      <xdr:row>6</xdr:row>
      <xdr:rowOff>2</xdr:rowOff>
    </xdr:from>
    <xdr:to>
      <xdr:col>11</xdr:col>
      <xdr:colOff>321355</xdr:colOff>
      <xdr:row>6</xdr:row>
      <xdr:rowOff>329295</xdr:rowOff>
    </xdr:to>
    <xdr:sp macro="" textlink="">
      <xdr:nvSpPr>
        <xdr:cNvPr id="14" name="AutoShape 70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SpPr>
          <a:spLocks noChangeArrowheads="1"/>
        </xdr:cNvSpPr>
      </xdr:nvSpPr>
      <xdr:spPr bwMode="auto">
        <a:xfrm>
          <a:off x="4164692" y="1085852"/>
          <a:ext cx="366713" cy="329293"/>
        </a:xfrm>
        <a:prstGeom prst="wedgeRoundRectCallout">
          <a:avLst>
            <a:gd name="adj1" fmla="val -24676"/>
            <a:gd name="adj2" fmla="val 10332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注２</a:t>
          </a:r>
        </a:p>
      </xdr:txBody>
    </xdr:sp>
    <xdr:clientData/>
  </xdr:twoCellAnchor>
  <xdr:twoCellAnchor>
    <xdr:from>
      <xdr:col>9</xdr:col>
      <xdr:colOff>468085</xdr:colOff>
      <xdr:row>6</xdr:row>
      <xdr:rowOff>307070</xdr:rowOff>
    </xdr:from>
    <xdr:to>
      <xdr:col>10</xdr:col>
      <xdr:colOff>125185</xdr:colOff>
      <xdr:row>7</xdr:row>
      <xdr:rowOff>274413</xdr:rowOff>
    </xdr:to>
    <xdr:sp macro="" textlink="">
      <xdr:nvSpPr>
        <xdr:cNvPr id="15" name="AutoShape 71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SpPr>
          <a:spLocks noChangeArrowheads="1"/>
        </xdr:cNvSpPr>
      </xdr:nvSpPr>
      <xdr:spPr bwMode="auto">
        <a:xfrm>
          <a:off x="3211285" y="2250170"/>
          <a:ext cx="390525" cy="329293"/>
        </a:xfrm>
        <a:prstGeom prst="wedgeRoundRectCallout">
          <a:avLst>
            <a:gd name="adj1" fmla="val 50632"/>
            <a:gd name="adj2" fmla="val 9217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注３</a:t>
          </a:r>
        </a:p>
      </xdr:txBody>
    </xdr:sp>
    <xdr:clientData/>
  </xdr:twoCellAnchor>
  <xdr:twoCellAnchor>
    <xdr:from>
      <xdr:col>5</xdr:col>
      <xdr:colOff>0</xdr:colOff>
      <xdr:row>9</xdr:row>
      <xdr:rowOff>180523</xdr:rowOff>
    </xdr:from>
    <xdr:to>
      <xdr:col>6</xdr:col>
      <xdr:colOff>4082</xdr:colOff>
      <xdr:row>10</xdr:row>
      <xdr:rowOff>147866</xdr:rowOff>
    </xdr:to>
    <xdr:sp macro="" textlink="">
      <xdr:nvSpPr>
        <xdr:cNvPr id="16" name="AutoShape 72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SpPr>
          <a:spLocks noChangeArrowheads="1"/>
        </xdr:cNvSpPr>
      </xdr:nvSpPr>
      <xdr:spPr bwMode="auto">
        <a:xfrm>
          <a:off x="1514475" y="2352223"/>
          <a:ext cx="327932" cy="329293"/>
        </a:xfrm>
        <a:prstGeom prst="wedgeRoundRectCallout">
          <a:avLst>
            <a:gd name="adj1" fmla="val 121895"/>
            <a:gd name="adj2" fmla="val -4254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注４</a:t>
          </a:r>
        </a:p>
      </xdr:txBody>
    </xdr:sp>
    <xdr:clientData/>
  </xdr:twoCellAnchor>
  <xdr:twoCellAnchor>
    <xdr:from>
      <xdr:col>3</xdr:col>
      <xdr:colOff>34925</xdr:colOff>
      <xdr:row>9</xdr:row>
      <xdr:rowOff>328161</xdr:rowOff>
    </xdr:from>
    <xdr:to>
      <xdr:col>4</xdr:col>
      <xdr:colOff>164646</xdr:colOff>
      <xdr:row>10</xdr:row>
      <xdr:rowOff>295504</xdr:rowOff>
    </xdr:to>
    <xdr:sp macro="" textlink="">
      <xdr:nvSpPr>
        <xdr:cNvPr id="17" name="AutoShape 73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SpPr>
          <a:spLocks noChangeArrowheads="1"/>
        </xdr:cNvSpPr>
      </xdr:nvSpPr>
      <xdr:spPr bwMode="auto">
        <a:xfrm>
          <a:off x="1025525" y="2499861"/>
          <a:ext cx="348796" cy="329293"/>
        </a:xfrm>
        <a:prstGeom prst="wedgeRoundRectCallout">
          <a:avLst>
            <a:gd name="adj1" fmla="val 46499"/>
            <a:gd name="adj2" fmla="val 77961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注５</a:t>
          </a:r>
        </a:p>
      </xdr:txBody>
    </xdr:sp>
    <xdr:clientData/>
  </xdr:twoCellAnchor>
  <xdr:twoCellAnchor>
    <xdr:from>
      <xdr:col>5</xdr:col>
      <xdr:colOff>209550</xdr:colOff>
      <xdr:row>15</xdr:row>
      <xdr:rowOff>19959</xdr:rowOff>
    </xdr:from>
    <xdr:to>
      <xdr:col>6</xdr:col>
      <xdr:colOff>200025</xdr:colOff>
      <xdr:row>15</xdr:row>
      <xdr:rowOff>349252</xdr:rowOff>
    </xdr:to>
    <xdr:sp macro="" textlink="">
      <xdr:nvSpPr>
        <xdr:cNvPr id="18" name="AutoShape 74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SpPr>
          <a:spLocks noChangeArrowheads="1"/>
        </xdr:cNvSpPr>
      </xdr:nvSpPr>
      <xdr:spPr bwMode="auto">
        <a:xfrm>
          <a:off x="1724025" y="4363359"/>
          <a:ext cx="314325" cy="329293"/>
        </a:xfrm>
        <a:prstGeom prst="wedgeRoundRectCallout">
          <a:avLst>
            <a:gd name="adj1" fmla="val -81782"/>
            <a:gd name="adj2" fmla="val 8997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注６</a:t>
          </a:r>
        </a:p>
      </xdr:txBody>
    </xdr:sp>
    <xdr:clientData/>
  </xdr:twoCellAnchor>
  <xdr:twoCellAnchor>
    <xdr:from>
      <xdr:col>6</xdr:col>
      <xdr:colOff>9525</xdr:colOff>
      <xdr:row>17</xdr:row>
      <xdr:rowOff>252641</xdr:rowOff>
    </xdr:from>
    <xdr:to>
      <xdr:col>7</xdr:col>
      <xdr:colOff>126546</xdr:colOff>
      <xdr:row>18</xdr:row>
      <xdr:rowOff>219984</xdr:rowOff>
    </xdr:to>
    <xdr:sp macro="" textlink="">
      <xdr:nvSpPr>
        <xdr:cNvPr id="19" name="AutoShape 77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SpPr>
          <a:spLocks noChangeArrowheads="1"/>
        </xdr:cNvSpPr>
      </xdr:nvSpPr>
      <xdr:spPr bwMode="auto">
        <a:xfrm>
          <a:off x="1847850" y="5319941"/>
          <a:ext cx="326571" cy="329293"/>
        </a:xfrm>
        <a:prstGeom prst="wedgeRoundRectCallout">
          <a:avLst>
            <a:gd name="adj1" fmla="val 37325"/>
            <a:gd name="adj2" fmla="val 11183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注７</a:t>
          </a:r>
        </a:p>
      </xdr:txBody>
    </xdr:sp>
    <xdr:clientData/>
  </xdr:twoCellAnchor>
  <xdr:twoCellAnchor>
    <xdr:from>
      <xdr:col>5</xdr:col>
      <xdr:colOff>0</xdr:colOff>
      <xdr:row>20</xdr:row>
      <xdr:rowOff>275772</xdr:rowOff>
    </xdr:from>
    <xdr:to>
      <xdr:col>6</xdr:col>
      <xdr:colOff>2721</xdr:colOff>
      <xdr:row>21</xdr:row>
      <xdr:rowOff>209097</xdr:rowOff>
    </xdr:to>
    <xdr:sp macro="" textlink="">
      <xdr:nvSpPr>
        <xdr:cNvPr id="20" name="AutoShape 78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SpPr>
          <a:spLocks noChangeArrowheads="1"/>
        </xdr:cNvSpPr>
      </xdr:nvSpPr>
      <xdr:spPr bwMode="auto">
        <a:xfrm>
          <a:off x="1514475" y="6428922"/>
          <a:ext cx="326571" cy="295275"/>
        </a:xfrm>
        <a:prstGeom prst="wedgeRoundRectCallout">
          <a:avLst>
            <a:gd name="adj1" fmla="val 113417"/>
            <a:gd name="adj2" fmla="val -652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注８</a:t>
          </a:r>
        </a:p>
      </xdr:txBody>
    </xdr:sp>
    <xdr:clientData/>
  </xdr:twoCellAnchor>
  <xdr:twoCellAnchor>
    <xdr:from>
      <xdr:col>4</xdr:col>
      <xdr:colOff>285750</xdr:colOff>
      <xdr:row>22</xdr:row>
      <xdr:rowOff>296184</xdr:rowOff>
    </xdr:from>
    <xdr:to>
      <xdr:col>6</xdr:col>
      <xdr:colOff>12246</xdr:colOff>
      <xdr:row>23</xdr:row>
      <xdr:rowOff>229509</xdr:rowOff>
    </xdr:to>
    <xdr:sp macro="" textlink="">
      <xdr:nvSpPr>
        <xdr:cNvPr id="21" name="AutoShape 79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SpPr>
          <a:spLocks noChangeArrowheads="1"/>
        </xdr:cNvSpPr>
      </xdr:nvSpPr>
      <xdr:spPr bwMode="auto">
        <a:xfrm>
          <a:off x="1495425" y="7173234"/>
          <a:ext cx="355146" cy="295275"/>
        </a:xfrm>
        <a:prstGeom prst="wedgeRoundRectCallout">
          <a:avLst>
            <a:gd name="adj1" fmla="val 116389"/>
            <a:gd name="adj2" fmla="val -789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</a:p>
      </xdr:txBody>
    </xdr:sp>
    <xdr:clientData/>
  </xdr:twoCellAnchor>
  <xdr:twoCellAnchor>
    <xdr:from>
      <xdr:col>4</xdr:col>
      <xdr:colOff>234043</xdr:colOff>
      <xdr:row>13</xdr:row>
      <xdr:rowOff>351974</xdr:rowOff>
    </xdr:from>
    <xdr:to>
      <xdr:col>5</xdr:col>
      <xdr:colOff>28575</xdr:colOff>
      <xdr:row>18</xdr:row>
      <xdr:rowOff>352426</xdr:rowOff>
    </xdr:to>
    <xdr:sp macro="" textlink="">
      <xdr:nvSpPr>
        <xdr:cNvPr id="23" name="AutoShape 81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SpPr>
          <a:spLocks/>
        </xdr:cNvSpPr>
      </xdr:nvSpPr>
      <xdr:spPr bwMode="auto">
        <a:xfrm>
          <a:off x="1443718" y="3971474"/>
          <a:ext cx="99332" cy="1810202"/>
        </a:xfrm>
        <a:prstGeom prst="rightBrace">
          <a:avLst>
            <a:gd name="adj1" fmla="val 212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307975</xdr:colOff>
      <xdr:row>6</xdr:row>
      <xdr:rowOff>83232</xdr:rowOff>
    </xdr:from>
    <xdr:to>
      <xdr:col>8</xdr:col>
      <xdr:colOff>131082</xdr:colOff>
      <xdr:row>7</xdr:row>
      <xdr:rowOff>50575</xdr:rowOff>
    </xdr:to>
    <xdr:sp macro="" textlink="">
      <xdr:nvSpPr>
        <xdr:cNvPr id="25" name="AutoShape 84">
          <a:extLst>
            <a:ext uri="{FF2B5EF4-FFF2-40B4-BE49-F238E27FC236}">
              <a16:creationId xmlns:a16="http://schemas.microsoft.com/office/drawing/2014/main" id="{00000000-0008-0000-0B00-000019000000}"/>
            </a:ext>
          </a:extLst>
        </xdr:cNvPr>
        <xdr:cNvSpPr>
          <a:spLocks noChangeArrowheads="1"/>
        </xdr:cNvSpPr>
      </xdr:nvSpPr>
      <xdr:spPr bwMode="auto">
        <a:xfrm>
          <a:off x="2355850" y="1169082"/>
          <a:ext cx="318407" cy="329293"/>
        </a:xfrm>
        <a:prstGeom prst="wedgeRoundRectCallout">
          <a:avLst>
            <a:gd name="adj1" fmla="val -104712"/>
            <a:gd name="adj2" fmla="val 5706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注１</a:t>
          </a:r>
        </a:p>
      </xdr:txBody>
    </xdr:sp>
    <xdr:clientData/>
  </xdr:twoCellAnchor>
  <xdr:twoCellAnchor>
    <xdr:from>
      <xdr:col>5</xdr:col>
      <xdr:colOff>0</xdr:colOff>
      <xdr:row>21</xdr:row>
      <xdr:rowOff>300266</xdr:rowOff>
    </xdr:from>
    <xdr:to>
      <xdr:col>6</xdr:col>
      <xdr:colOff>2721</xdr:colOff>
      <xdr:row>22</xdr:row>
      <xdr:rowOff>224066</xdr:rowOff>
    </xdr:to>
    <xdr:sp macro="" textlink="">
      <xdr:nvSpPr>
        <xdr:cNvPr id="26" name="AutoShape 85">
          <a:extLst>
            <a:ext uri="{FF2B5EF4-FFF2-40B4-BE49-F238E27FC236}">
              <a16:creationId xmlns:a16="http://schemas.microsoft.com/office/drawing/2014/main" id="{00000000-0008-0000-0B00-00001A000000}"/>
            </a:ext>
          </a:extLst>
        </xdr:cNvPr>
        <xdr:cNvSpPr>
          <a:spLocks noChangeArrowheads="1"/>
        </xdr:cNvSpPr>
      </xdr:nvSpPr>
      <xdr:spPr bwMode="auto">
        <a:xfrm>
          <a:off x="1514475" y="6815366"/>
          <a:ext cx="326571" cy="285750"/>
        </a:xfrm>
        <a:prstGeom prst="wedgeRoundRectCallout">
          <a:avLst>
            <a:gd name="adj1" fmla="val 108537"/>
            <a:gd name="adj2" fmla="val -1363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注９</a:t>
          </a:r>
        </a:p>
      </xdr:txBody>
    </xdr:sp>
    <xdr:clientData/>
  </xdr:twoCellAnchor>
  <xdr:twoCellAnchor>
    <xdr:from>
      <xdr:col>7</xdr:col>
      <xdr:colOff>151265</xdr:colOff>
      <xdr:row>18</xdr:row>
      <xdr:rowOff>12476</xdr:rowOff>
    </xdr:from>
    <xdr:to>
      <xdr:col>9</xdr:col>
      <xdr:colOff>601662</xdr:colOff>
      <xdr:row>19</xdr:row>
      <xdr:rowOff>60781</xdr:rowOff>
    </xdr:to>
    <xdr:sp macro="" textlink="">
      <xdr:nvSpPr>
        <xdr:cNvPr id="27" name="AutoShape 90">
          <a:extLst>
            <a:ext uri="{FF2B5EF4-FFF2-40B4-BE49-F238E27FC236}">
              <a16:creationId xmlns:a16="http://schemas.microsoft.com/office/drawing/2014/main" id="{00000000-0008-0000-0B00-00001B000000}"/>
            </a:ext>
          </a:extLst>
        </xdr:cNvPr>
        <xdr:cNvSpPr>
          <a:spLocks noChangeArrowheads="1"/>
        </xdr:cNvSpPr>
      </xdr:nvSpPr>
      <xdr:spPr bwMode="auto">
        <a:xfrm>
          <a:off x="2199140" y="5441726"/>
          <a:ext cx="1145722" cy="410255"/>
        </a:xfrm>
        <a:prstGeom prst="wedgeRoundRectCallout">
          <a:avLst>
            <a:gd name="adj1" fmla="val -53404"/>
            <a:gd name="adj2" fmla="val 7505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金額の算定根拠を添付すること</a:t>
          </a:r>
        </a:p>
      </xdr:txBody>
    </xdr:sp>
    <xdr:clientData/>
  </xdr:twoCellAnchor>
  <xdr:twoCellAnchor>
    <xdr:from>
      <xdr:col>8</xdr:col>
      <xdr:colOff>95250</xdr:colOff>
      <xdr:row>4</xdr:row>
      <xdr:rowOff>0</xdr:rowOff>
    </xdr:from>
    <xdr:to>
      <xdr:col>9</xdr:col>
      <xdr:colOff>327932</xdr:colOff>
      <xdr:row>5</xdr:row>
      <xdr:rowOff>43543</xdr:rowOff>
    </xdr:to>
    <xdr:sp macro="" textlink="">
      <xdr:nvSpPr>
        <xdr:cNvPr id="24" name="AutoShape 72">
          <a:extLst>
            <a:ext uri="{FF2B5EF4-FFF2-40B4-BE49-F238E27FC236}">
              <a16:creationId xmlns:a16="http://schemas.microsoft.com/office/drawing/2014/main" id="{00000000-0008-0000-0B00-000018000000}"/>
            </a:ext>
          </a:extLst>
        </xdr:cNvPr>
        <xdr:cNvSpPr>
          <a:spLocks noChangeArrowheads="1"/>
        </xdr:cNvSpPr>
      </xdr:nvSpPr>
      <xdr:spPr bwMode="auto">
        <a:xfrm>
          <a:off x="2638425" y="1371600"/>
          <a:ext cx="432707" cy="329293"/>
        </a:xfrm>
        <a:prstGeom prst="wedgeRoundRectCallout">
          <a:avLst>
            <a:gd name="adj1" fmla="val 121895"/>
            <a:gd name="adj2" fmla="val -4254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37</xdr:row>
      <xdr:rowOff>9525</xdr:rowOff>
    </xdr:from>
    <xdr:to>
      <xdr:col>1</xdr:col>
      <xdr:colOff>533400</xdr:colOff>
      <xdr:row>38</xdr:row>
      <xdr:rowOff>152400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/>
        </xdr:cNvSpPr>
      </xdr:nvSpPr>
      <xdr:spPr bwMode="auto">
        <a:xfrm>
          <a:off x="1057275" y="6086475"/>
          <a:ext cx="76200" cy="295275"/>
        </a:xfrm>
        <a:prstGeom prst="leftBracket">
          <a:avLst>
            <a:gd name="adj" fmla="val 4145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140970</xdr:colOff>
      <xdr:row>40</xdr:row>
      <xdr:rowOff>13335</xdr:rowOff>
    </xdr:from>
    <xdr:to>
      <xdr:col>8</xdr:col>
      <xdr:colOff>676277</xdr:colOff>
      <xdr:row>43</xdr:row>
      <xdr:rowOff>87973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Arrowheads="1"/>
        </xdr:cNvSpPr>
      </xdr:nvSpPr>
      <xdr:spPr bwMode="auto">
        <a:xfrm>
          <a:off x="741045" y="6747510"/>
          <a:ext cx="5364482" cy="73186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【国ガイドライン（居住、滞在及び宿泊並びに食事の提供に係る利用料等に関する指針）】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居住費について、ユニット型の場合、室料＋光熱水費相当とし、次の事項も勘案する。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①施設における建設費用（修繕・維持費用等を含み、また公的助成の有無についても勘案）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②近隣の類似施設の家賃　　③光熱水費の平均的な水準</a:t>
          </a:r>
        </a:p>
      </xdr:txBody>
    </xdr:sp>
    <xdr:clientData/>
  </xdr:twoCellAnchor>
  <xdr:twoCellAnchor>
    <xdr:from>
      <xdr:col>8</xdr:col>
      <xdr:colOff>489502</xdr:colOff>
      <xdr:row>39</xdr:row>
      <xdr:rowOff>89866</xdr:rowOff>
    </xdr:from>
    <xdr:to>
      <xdr:col>9</xdr:col>
      <xdr:colOff>1068168</xdr:colOff>
      <xdr:row>41</xdr:row>
      <xdr:rowOff>110921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Arrowheads="1"/>
        </xdr:cNvSpPr>
      </xdr:nvSpPr>
      <xdr:spPr bwMode="auto">
        <a:xfrm>
          <a:off x="5475632" y="6210714"/>
          <a:ext cx="1191579" cy="592555"/>
        </a:xfrm>
        <a:prstGeom prst="wedgeRoundRectCallout">
          <a:avLst>
            <a:gd name="adj1" fmla="val -64020"/>
            <a:gd name="adj2" fmla="val -4713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１人あたり負担額の算出根拠も提出すること。</a:t>
          </a:r>
        </a:p>
      </xdr:txBody>
    </xdr:sp>
    <xdr:clientData/>
  </xdr:twoCellAnchor>
  <xdr:twoCellAnchor>
    <xdr:from>
      <xdr:col>7</xdr:col>
      <xdr:colOff>666750</xdr:colOff>
      <xdr:row>37</xdr:row>
      <xdr:rowOff>9525</xdr:rowOff>
    </xdr:from>
    <xdr:to>
      <xdr:col>8</xdr:col>
      <xdr:colOff>57150</xdr:colOff>
      <xdr:row>39</xdr:row>
      <xdr:rowOff>0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/>
        </xdr:cNvSpPr>
      </xdr:nvSpPr>
      <xdr:spPr bwMode="auto">
        <a:xfrm flipH="1">
          <a:off x="5410200" y="6086475"/>
          <a:ext cx="76200" cy="295275"/>
        </a:xfrm>
        <a:prstGeom prst="leftBracket">
          <a:avLst>
            <a:gd name="adj" fmla="val 4145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147639</xdr:colOff>
      <xdr:row>2</xdr:row>
      <xdr:rowOff>7940</xdr:rowOff>
    </xdr:from>
    <xdr:to>
      <xdr:col>9</xdr:col>
      <xdr:colOff>47627</xdr:colOff>
      <xdr:row>2</xdr:row>
      <xdr:rowOff>214314</xdr:rowOff>
    </xdr:to>
    <xdr:sp macro="" textlink="">
      <xdr:nvSpPr>
        <xdr:cNvPr id="2" name="Rectangle 2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47639" y="731840"/>
          <a:ext cx="2439988" cy="2063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赤数字のセルには計算式が入っています。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147639</xdr:colOff>
      <xdr:row>2</xdr:row>
      <xdr:rowOff>7940</xdr:rowOff>
    </xdr:from>
    <xdr:to>
      <xdr:col>9</xdr:col>
      <xdr:colOff>47627</xdr:colOff>
      <xdr:row>2</xdr:row>
      <xdr:rowOff>214314</xdr:rowOff>
    </xdr:to>
    <xdr:sp macro="" textlink="">
      <xdr:nvSpPr>
        <xdr:cNvPr id="2" name="Rectangle 2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147639" y="731840"/>
          <a:ext cx="2439988" cy="2063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赤数字のセルには計算式が入っています。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147639</xdr:colOff>
      <xdr:row>2</xdr:row>
      <xdr:rowOff>7940</xdr:rowOff>
    </xdr:from>
    <xdr:to>
      <xdr:col>9</xdr:col>
      <xdr:colOff>47627</xdr:colOff>
      <xdr:row>2</xdr:row>
      <xdr:rowOff>214314</xdr:rowOff>
    </xdr:to>
    <xdr:sp macro="" textlink="">
      <xdr:nvSpPr>
        <xdr:cNvPr id="2" name="Rectangle 2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147639" y="731840"/>
          <a:ext cx="2439988" cy="2063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赤数字のセルには計算式が入っています。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147639</xdr:colOff>
      <xdr:row>2</xdr:row>
      <xdr:rowOff>7940</xdr:rowOff>
    </xdr:from>
    <xdr:to>
      <xdr:col>9</xdr:col>
      <xdr:colOff>47627</xdr:colOff>
      <xdr:row>2</xdr:row>
      <xdr:rowOff>214314</xdr:rowOff>
    </xdr:to>
    <xdr:sp macro="" textlink="">
      <xdr:nvSpPr>
        <xdr:cNvPr id="2" name="Rectangle 2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147639" y="731840"/>
          <a:ext cx="2662238" cy="2063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赤数字のセルには計算式が入っています。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147639</xdr:colOff>
      <xdr:row>2</xdr:row>
      <xdr:rowOff>7940</xdr:rowOff>
    </xdr:from>
    <xdr:to>
      <xdr:col>9</xdr:col>
      <xdr:colOff>47627</xdr:colOff>
      <xdr:row>2</xdr:row>
      <xdr:rowOff>214314</xdr:rowOff>
    </xdr:to>
    <xdr:sp macro="" textlink="">
      <xdr:nvSpPr>
        <xdr:cNvPr id="2" name="Rectangle 2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147639" y="731840"/>
          <a:ext cx="2566988" cy="2063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赤数字のセルには計算式が入っています。</a:t>
          </a:r>
        </a:p>
      </xdr:txBody>
    </xdr:sp>
    <xdr:clientData/>
  </xdr:twoCellAnchor>
  <xdr:twoCellAnchor>
    <xdr:from>
      <xdr:col>9</xdr:col>
      <xdr:colOff>54882</xdr:colOff>
      <xdr:row>8</xdr:row>
      <xdr:rowOff>908</xdr:rowOff>
    </xdr:from>
    <xdr:to>
      <xdr:col>9</xdr:col>
      <xdr:colOff>117475</xdr:colOff>
      <xdr:row>10</xdr:row>
      <xdr:rowOff>314324</xdr:rowOff>
    </xdr:to>
    <xdr:sp macro="" textlink="">
      <xdr:nvSpPr>
        <xdr:cNvPr id="48" name="AutoShape 58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>
          <a:spLocks/>
        </xdr:cNvSpPr>
      </xdr:nvSpPr>
      <xdr:spPr bwMode="auto">
        <a:xfrm>
          <a:off x="2779032" y="2896508"/>
          <a:ext cx="62593" cy="1037316"/>
        </a:xfrm>
        <a:prstGeom prst="rightBrace">
          <a:avLst>
            <a:gd name="adj1" fmla="val 1739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54882</xdr:colOff>
      <xdr:row>11</xdr:row>
      <xdr:rowOff>56696</xdr:rowOff>
    </xdr:from>
    <xdr:to>
      <xdr:col>9</xdr:col>
      <xdr:colOff>102507</xdr:colOff>
      <xdr:row>16</xdr:row>
      <xdr:rowOff>226786</xdr:rowOff>
    </xdr:to>
    <xdr:sp macro="" textlink="">
      <xdr:nvSpPr>
        <xdr:cNvPr id="49" name="AutoShape 59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>
          <a:spLocks/>
        </xdr:cNvSpPr>
      </xdr:nvSpPr>
      <xdr:spPr bwMode="auto">
        <a:xfrm>
          <a:off x="2779032" y="4038146"/>
          <a:ext cx="47625" cy="1979840"/>
        </a:xfrm>
        <a:prstGeom prst="rightBrace">
          <a:avLst>
            <a:gd name="adj1" fmla="val 3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47625</xdr:colOff>
      <xdr:row>11</xdr:row>
      <xdr:rowOff>171676</xdr:rowOff>
    </xdr:from>
    <xdr:to>
      <xdr:col>14</xdr:col>
      <xdr:colOff>704850</xdr:colOff>
      <xdr:row>16</xdr:row>
      <xdr:rowOff>76199</xdr:rowOff>
    </xdr:to>
    <xdr:sp macro="" textlink="">
      <xdr:nvSpPr>
        <xdr:cNvPr id="50" name="AutoShape 61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>
          <a:spLocks noChangeArrowheads="1"/>
        </xdr:cNvSpPr>
      </xdr:nvSpPr>
      <xdr:spPr bwMode="auto">
        <a:xfrm>
          <a:off x="2809875" y="4153126"/>
          <a:ext cx="4229100" cy="1714273"/>
        </a:xfrm>
        <a:prstGeom prst="roundRect">
          <a:avLst>
            <a:gd name="adj" fmla="val 12042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○介護報酬は翌々月末振込みになることを反映する。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○利用者負担は施設で予定する振込み時期に基づいて計算する。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（例では翌月振り込み）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式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人数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前月の日数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稼働率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介護報酬単価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単位単価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利用者負担割合＋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人数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前々月の日数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稼働率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介護報酬単価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単位単価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保険者負担割合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（例）要介護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・初年度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　　</a:t>
          </a:r>
        </a:p>
        <a:p>
          <a:pPr algn="l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×60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×894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×10.90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×0.1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</a:t>
          </a:r>
        </a:p>
        <a:p>
          <a:pPr algn="l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×894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×10.90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×0.9=2,911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（千円未満切捨）</a:t>
          </a:r>
        </a:p>
      </xdr:txBody>
    </xdr:sp>
    <xdr:clientData/>
  </xdr:twoCellAnchor>
  <xdr:twoCellAnchor>
    <xdr:from>
      <xdr:col>11</xdr:col>
      <xdr:colOff>180975</xdr:colOff>
      <xdr:row>10</xdr:row>
      <xdr:rowOff>266698</xdr:rowOff>
    </xdr:from>
    <xdr:to>
      <xdr:col>11</xdr:col>
      <xdr:colOff>361950</xdr:colOff>
      <xdr:row>11</xdr:row>
      <xdr:rowOff>152399</xdr:rowOff>
    </xdr:to>
    <xdr:sp macro="" textlink="">
      <xdr:nvSpPr>
        <xdr:cNvPr id="51" name="Line 62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>
          <a:spLocks noChangeShapeType="1"/>
        </xdr:cNvSpPr>
      </xdr:nvSpPr>
      <xdr:spPr bwMode="auto">
        <a:xfrm flipV="1">
          <a:off x="4333875" y="3886198"/>
          <a:ext cx="180975" cy="247651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681717</xdr:colOff>
      <xdr:row>2</xdr:row>
      <xdr:rowOff>352425</xdr:rowOff>
    </xdr:from>
    <xdr:to>
      <xdr:col>11</xdr:col>
      <xdr:colOff>334055</xdr:colOff>
      <xdr:row>3</xdr:row>
      <xdr:rowOff>319768</xdr:rowOff>
    </xdr:to>
    <xdr:sp macro="" textlink="">
      <xdr:nvSpPr>
        <xdr:cNvPr id="56" name="AutoShape 70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>
          <a:spLocks noChangeArrowheads="1"/>
        </xdr:cNvSpPr>
      </xdr:nvSpPr>
      <xdr:spPr bwMode="auto">
        <a:xfrm>
          <a:off x="4120242" y="1076325"/>
          <a:ext cx="366713" cy="329293"/>
        </a:xfrm>
        <a:prstGeom prst="wedgeRoundRectCallout">
          <a:avLst>
            <a:gd name="adj1" fmla="val -24676"/>
            <a:gd name="adj2" fmla="val 10332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注２</a:t>
          </a:r>
        </a:p>
      </xdr:txBody>
    </xdr:sp>
    <xdr:clientData/>
  </xdr:twoCellAnchor>
  <xdr:twoCellAnchor>
    <xdr:from>
      <xdr:col>4</xdr:col>
      <xdr:colOff>260350</xdr:colOff>
      <xdr:row>6</xdr:row>
      <xdr:rowOff>170996</xdr:rowOff>
    </xdr:from>
    <xdr:to>
      <xdr:col>5</xdr:col>
      <xdr:colOff>283482</xdr:colOff>
      <xdr:row>7</xdr:row>
      <xdr:rowOff>138339</xdr:rowOff>
    </xdr:to>
    <xdr:sp macro="" textlink="">
      <xdr:nvSpPr>
        <xdr:cNvPr id="58" name="AutoShape 72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SpPr>
          <a:spLocks noChangeArrowheads="1"/>
        </xdr:cNvSpPr>
      </xdr:nvSpPr>
      <xdr:spPr bwMode="auto">
        <a:xfrm>
          <a:off x="1470025" y="2342696"/>
          <a:ext cx="327932" cy="329293"/>
        </a:xfrm>
        <a:prstGeom prst="wedgeRoundRectCallout">
          <a:avLst>
            <a:gd name="adj1" fmla="val 121895"/>
            <a:gd name="adj2" fmla="val -4254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注４</a:t>
          </a:r>
        </a:p>
      </xdr:txBody>
    </xdr:sp>
    <xdr:clientData/>
  </xdr:twoCellAnchor>
  <xdr:twoCellAnchor>
    <xdr:from>
      <xdr:col>2</xdr:col>
      <xdr:colOff>619125</xdr:colOff>
      <xdr:row>6</xdr:row>
      <xdr:rowOff>318634</xdr:rowOff>
    </xdr:from>
    <xdr:to>
      <xdr:col>4</xdr:col>
      <xdr:colOff>120196</xdr:colOff>
      <xdr:row>7</xdr:row>
      <xdr:rowOff>285977</xdr:rowOff>
    </xdr:to>
    <xdr:sp macro="" textlink="">
      <xdr:nvSpPr>
        <xdr:cNvPr id="59" name="AutoShape 73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SpPr>
          <a:spLocks noChangeArrowheads="1"/>
        </xdr:cNvSpPr>
      </xdr:nvSpPr>
      <xdr:spPr bwMode="auto">
        <a:xfrm>
          <a:off x="981075" y="2490334"/>
          <a:ext cx="348796" cy="329293"/>
        </a:xfrm>
        <a:prstGeom prst="wedgeRoundRectCallout">
          <a:avLst>
            <a:gd name="adj1" fmla="val 46499"/>
            <a:gd name="adj2" fmla="val 77961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注５</a:t>
          </a:r>
        </a:p>
      </xdr:txBody>
    </xdr:sp>
    <xdr:clientData/>
  </xdr:twoCellAnchor>
  <xdr:twoCellAnchor>
    <xdr:from>
      <xdr:col>5</xdr:col>
      <xdr:colOff>165100</xdr:colOff>
      <xdr:row>12</xdr:row>
      <xdr:rowOff>10432</xdr:rowOff>
    </xdr:from>
    <xdr:to>
      <xdr:col>6</xdr:col>
      <xdr:colOff>155575</xdr:colOff>
      <xdr:row>12</xdr:row>
      <xdr:rowOff>339725</xdr:rowOff>
    </xdr:to>
    <xdr:sp macro="" textlink="">
      <xdr:nvSpPr>
        <xdr:cNvPr id="60" name="AutoShape 74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SpPr>
          <a:spLocks noChangeArrowheads="1"/>
        </xdr:cNvSpPr>
      </xdr:nvSpPr>
      <xdr:spPr bwMode="auto">
        <a:xfrm>
          <a:off x="1679575" y="4353832"/>
          <a:ext cx="314325" cy="329293"/>
        </a:xfrm>
        <a:prstGeom prst="wedgeRoundRectCallout">
          <a:avLst>
            <a:gd name="adj1" fmla="val -81782"/>
            <a:gd name="adj2" fmla="val 8997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注６</a:t>
          </a:r>
        </a:p>
      </xdr:txBody>
    </xdr:sp>
    <xdr:clientData/>
  </xdr:twoCellAnchor>
  <xdr:twoCellAnchor>
    <xdr:from>
      <xdr:col>5</xdr:col>
      <xdr:colOff>155575</xdr:colOff>
      <xdr:row>14</xdr:row>
      <xdr:rowOff>357414</xdr:rowOff>
    </xdr:from>
    <xdr:to>
      <xdr:col>6</xdr:col>
      <xdr:colOff>158296</xdr:colOff>
      <xdr:row>15</xdr:row>
      <xdr:rowOff>324757</xdr:rowOff>
    </xdr:to>
    <xdr:sp macro="" textlink="">
      <xdr:nvSpPr>
        <xdr:cNvPr id="61" name="AutoShape 77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SpPr>
          <a:spLocks noChangeArrowheads="1"/>
        </xdr:cNvSpPr>
      </xdr:nvSpPr>
      <xdr:spPr bwMode="auto">
        <a:xfrm>
          <a:off x="1670050" y="5424714"/>
          <a:ext cx="326571" cy="329293"/>
        </a:xfrm>
        <a:prstGeom prst="wedgeRoundRectCallout">
          <a:avLst>
            <a:gd name="adj1" fmla="val 66492"/>
            <a:gd name="adj2" fmla="val 10893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注７</a:t>
          </a:r>
        </a:p>
      </xdr:txBody>
    </xdr:sp>
    <xdr:clientData/>
  </xdr:twoCellAnchor>
  <xdr:twoCellAnchor>
    <xdr:from>
      <xdr:col>4</xdr:col>
      <xdr:colOff>260350</xdr:colOff>
      <xdr:row>17</xdr:row>
      <xdr:rowOff>266245</xdr:rowOff>
    </xdr:from>
    <xdr:to>
      <xdr:col>5</xdr:col>
      <xdr:colOff>282121</xdr:colOff>
      <xdr:row>18</xdr:row>
      <xdr:rowOff>199570</xdr:rowOff>
    </xdr:to>
    <xdr:sp macro="" textlink="">
      <xdr:nvSpPr>
        <xdr:cNvPr id="62" name="AutoShape 78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SpPr>
          <a:spLocks noChangeArrowheads="1"/>
        </xdr:cNvSpPr>
      </xdr:nvSpPr>
      <xdr:spPr bwMode="auto">
        <a:xfrm>
          <a:off x="1470025" y="6419395"/>
          <a:ext cx="326571" cy="295275"/>
        </a:xfrm>
        <a:prstGeom prst="wedgeRoundRectCallout">
          <a:avLst>
            <a:gd name="adj1" fmla="val 113417"/>
            <a:gd name="adj2" fmla="val -652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注８</a:t>
          </a:r>
        </a:p>
      </xdr:txBody>
    </xdr:sp>
    <xdr:clientData/>
  </xdr:twoCellAnchor>
  <xdr:twoCellAnchor>
    <xdr:from>
      <xdr:col>4</xdr:col>
      <xdr:colOff>241300</xdr:colOff>
      <xdr:row>19</xdr:row>
      <xdr:rowOff>286657</xdr:rowOff>
    </xdr:from>
    <xdr:to>
      <xdr:col>5</xdr:col>
      <xdr:colOff>291646</xdr:colOff>
      <xdr:row>20</xdr:row>
      <xdr:rowOff>219982</xdr:rowOff>
    </xdr:to>
    <xdr:sp macro="" textlink="">
      <xdr:nvSpPr>
        <xdr:cNvPr id="63" name="AutoShape 79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SpPr>
          <a:spLocks noChangeArrowheads="1"/>
        </xdr:cNvSpPr>
      </xdr:nvSpPr>
      <xdr:spPr bwMode="auto">
        <a:xfrm>
          <a:off x="1450975" y="7163707"/>
          <a:ext cx="355146" cy="295275"/>
        </a:xfrm>
        <a:prstGeom prst="wedgeRoundRectCallout">
          <a:avLst>
            <a:gd name="adj1" fmla="val 116389"/>
            <a:gd name="adj2" fmla="val -789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</a:p>
      </xdr:txBody>
    </xdr:sp>
    <xdr:clientData/>
  </xdr:twoCellAnchor>
  <xdr:twoCellAnchor>
    <xdr:from>
      <xdr:col>4</xdr:col>
      <xdr:colOff>189593</xdr:colOff>
      <xdr:row>10</xdr:row>
      <xdr:rowOff>342447</xdr:rowOff>
    </xdr:from>
    <xdr:to>
      <xdr:col>4</xdr:col>
      <xdr:colOff>288925</xdr:colOff>
      <xdr:row>15</xdr:row>
      <xdr:rowOff>342899</xdr:rowOff>
    </xdr:to>
    <xdr:sp macro="" textlink="">
      <xdr:nvSpPr>
        <xdr:cNvPr id="64" name="AutoShape 81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SpPr>
          <a:spLocks/>
        </xdr:cNvSpPr>
      </xdr:nvSpPr>
      <xdr:spPr bwMode="auto">
        <a:xfrm>
          <a:off x="1399268" y="3961947"/>
          <a:ext cx="99332" cy="1810202"/>
        </a:xfrm>
        <a:prstGeom prst="rightBrace">
          <a:avLst>
            <a:gd name="adj1" fmla="val 212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263525</xdr:colOff>
      <xdr:row>3</xdr:row>
      <xdr:rowOff>73705</xdr:rowOff>
    </xdr:from>
    <xdr:to>
      <xdr:col>8</xdr:col>
      <xdr:colOff>105682</xdr:colOff>
      <xdr:row>4</xdr:row>
      <xdr:rowOff>41048</xdr:rowOff>
    </xdr:to>
    <xdr:sp macro="" textlink="">
      <xdr:nvSpPr>
        <xdr:cNvPr id="65" name="AutoShape 84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SpPr>
          <a:spLocks noChangeArrowheads="1"/>
        </xdr:cNvSpPr>
      </xdr:nvSpPr>
      <xdr:spPr bwMode="auto">
        <a:xfrm>
          <a:off x="2311400" y="1159555"/>
          <a:ext cx="318407" cy="329293"/>
        </a:xfrm>
        <a:prstGeom prst="wedgeRoundRectCallout">
          <a:avLst>
            <a:gd name="adj1" fmla="val -104712"/>
            <a:gd name="adj2" fmla="val 5706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注１</a:t>
          </a:r>
        </a:p>
      </xdr:txBody>
    </xdr:sp>
    <xdr:clientData/>
  </xdr:twoCellAnchor>
  <xdr:twoCellAnchor>
    <xdr:from>
      <xdr:col>4</xdr:col>
      <xdr:colOff>260350</xdr:colOff>
      <xdr:row>18</xdr:row>
      <xdr:rowOff>290739</xdr:rowOff>
    </xdr:from>
    <xdr:to>
      <xdr:col>5</xdr:col>
      <xdr:colOff>282121</xdr:colOff>
      <xdr:row>19</xdr:row>
      <xdr:rowOff>214539</xdr:rowOff>
    </xdr:to>
    <xdr:sp macro="" textlink="">
      <xdr:nvSpPr>
        <xdr:cNvPr id="66" name="AutoShape 85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SpPr>
          <a:spLocks noChangeArrowheads="1"/>
        </xdr:cNvSpPr>
      </xdr:nvSpPr>
      <xdr:spPr bwMode="auto">
        <a:xfrm>
          <a:off x="1470025" y="6805839"/>
          <a:ext cx="326571" cy="285750"/>
        </a:xfrm>
        <a:prstGeom prst="wedgeRoundRectCallout">
          <a:avLst>
            <a:gd name="adj1" fmla="val 108537"/>
            <a:gd name="adj2" fmla="val -1363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注９</a:t>
          </a:r>
        </a:p>
      </xdr:txBody>
    </xdr:sp>
    <xdr:clientData/>
  </xdr:twoCellAnchor>
  <xdr:twoCellAnchor>
    <xdr:from>
      <xdr:col>7</xdr:col>
      <xdr:colOff>411615</xdr:colOff>
      <xdr:row>16</xdr:row>
      <xdr:rowOff>288699</xdr:rowOff>
    </xdr:from>
    <xdr:to>
      <xdr:col>10</xdr:col>
      <xdr:colOff>166687</xdr:colOff>
      <xdr:row>17</xdr:row>
      <xdr:rowOff>337004</xdr:rowOff>
    </xdr:to>
    <xdr:sp macro="" textlink="">
      <xdr:nvSpPr>
        <xdr:cNvPr id="67" name="AutoShape 90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SpPr>
          <a:spLocks noChangeArrowheads="1"/>
        </xdr:cNvSpPr>
      </xdr:nvSpPr>
      <xdr:spPr bwMode="auto">
        <a:xfrm>
          <a:off x="2459490" y="6079899"/>
          <a:ext cx="1145722" cy="410255"/>
        </a:xfrm>
        <a:prstGeom prst="wedgeRoundRectCallout">
          <a:avLst>
            <a:gd name="adj1" fmla="val -53404"/>
            <a:gd name="adj2" fmla="val 7505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金額の算定根拠を添付すること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147639</xdr:colOff>
      <xdr:row>2</xdr:row>
      <xdr:rowOff>7940</xdr:rowOff>
    </xdr:from>
    <xdr:to>
      <xdr:col>9</xdr:col>
      <xdr:colOff>47627</xdr:colOff>
      <xdr:row>2</xdr:row>
      <xdr:rowOff>214314</xdr:rowOff>
    </xdr:to>
    <xdr:sp macro="" textlink="">
      <xdr:nvSpPr>
        <xdr:cNvPr id="2" name="Rectangle 25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147639" y="731840"/>
          <a:ext cx="2424113" cy="2063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赤数字のセルには計算式が入っています。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147639</xdr:colOff>
      <xdr:row>2</xdr:row>
      <xdr:rowOff>7940</xdr:rowOff>
    </xdr:from>
    <xdr:to>
      <xdr:col>9</xdr:col>
      <xdr:colOff>47627</xdr:colOff>
      <xdr:row>2</xdr:row>
      <xdr:rowOff>214314</xdr:rowOff>
    </xdr:to>
    <xdr:sp macro="" textlink="">
      <xdr:nvSpPr>
        <xdr:cNvPr id="2" name="Rectangle 25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rrowheads="1"/>
        </xdr:cNvSpPr>
      </xdr:nvSpPr>
      <xdr:spPr bwMode="auto">
        <a:xfrm>
          <a:off x="147639" y="731840"/>
          <a:ext cx="2566988" cy="2063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赤数字のセルには計算式が入っています。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147639</xdr:colOff>
      <xdr:row>2</xdr:row>
      <xdr:rowOff>7940</xdr:rowOff>
    </xdr:from>
    <xdr:to>
      <xdr:col>9</xdr:col>
      <xdr:colOff>47627</xdr:colOff>
      <xdr:row>2</xdr:row>
      <xdr:rowOff>214314</xdr:rowOff>
    </xdr:to>
    <xdr:sp macro="" textlink="">
      <xdr:nvSpPr>
        <xdr:cNvPr id="2" name="Rectangle 25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147639" y="731840"/>
          <a:ext cx="2566988" cy="2063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赤数字のセルには計算式が入っています。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T26"/>
  <sheetViews>
    <sheetView showGridLines="0" tabSelected="1" view="pageBreakPreview" zoomScaleNormal="100" zoomScaleSheetLayoutView="100" workbookViewId="0">
      <selection activeCell="R8" sqref="R8"/>
    </sheetView>
  </sheetViews>
  <sheetFormatPr defaultColWidth="9.140625" defaultRowHeight="28.5" customHeight="1" x14ac:dyDescent="0.15"/>
  <cols>
    <col min="1" max="2" width="2.7109375" style="1" customWidth="1"/>
    <col min="3" max="3" width="9.42578125" style="1" bestFit="1" customWidth="1"/>
    <col min="4" max="4" width="3.28515625" style="1" bestFit="1" customWidth="1"/>
    <col min="5" max="5" width="4.5703125" style="1" bestFit="1" customWidth="1"/>
    <col min="6" max="6" width="4.85546875" style="1" bestFit="1" customWidth="1"/>
    <col min="7" max="7" width="3.140625" style="1" customWidth="1"/>
    <col min="8" max="8" width="7.7109375" style="1" customWidth="1"/>
    <col min="9" max="9" width="3" style="1" bestFit="1" customWidth="1"/>
    <col min="10" max="10" width="10.7109375" style="1" customWidth="1"/>
    <col min="11" max="19" width="10.7109375" style="19" customWidth="1"/>
    <col min="20" max="20" width="10.7109375" style="1" customWidth="1"/>
    <col min="21" max="16384" width="9.140625" style="1"/>
  </cols>
  <sheetData>
    <row r="1" spans="1:20" ht="28.5" customHeight="1" x14ac:dyDescent="0.15">
      <c r="A1" s="65" t="s">
        <v>113</v>
      </c>
      <c r="B1" s="31"/>
      <c r="C1" s="31"/>
      <c r="D1" s="31"/>
      <c r="E1" s="31"/>
      <c r="F1" s="31"/>
      <c r="G1" s="31"/>
      <c r="H1" s="31"/>
      <c r="I1" s="31"/>
      <c r="J1" s="31"/>
      <c r="K1" s="18"/>
      <c r="L1" s="18"/>
      <c r="M1" s="76"/>
      <c r="N1" s="76"/>
      <c r="O1" s="76"/>
      <c r="P1" s="76"/>
      <c r="Q1" s="76"/>
      <c r="R1" s="76"/>
      <c r="S1" s="76"/>
    </row>
    <row r="2" spans="1:20" ht="28.5" customHeight="1" x14ac:dyDescent="0.15">
      <c r="A2" s="34"/>
      <c r="B2" s="31"/>
      <c r="C2" s="31"/>
      <c r="D2" s="31"/>
      <c r="E2" s="31"/>
      <c r="F2" s="31"/>
      <c r="G2" s="31"/>
      <c r="H2" s="31"/>
      <c r="I2" s="31"/>
      <c r="J2" s="31"/>
      <c r="L2" s="110"/>
      <c r="M2" s="122"/>
      <c r="N2" s="122"/>
      <c r="O2" s="122"/>
      <c r="P2" s="122"/>
      <c r="Q2" s="122"/>
      <c r="R2" s="122"/>
      <c r="S2" s="122"/>
      <c r="T2" s="122"/>
    </row>
    <row r="3" spans="1:20" ht="28.5" customHeight="1" x14ac:dyDescent="0.15">
      <c r="A3" s="33"/>
      <c r="B3" s="33"/>
      <c r="C3" s="33"/>
      <c r="D3" s="33"/>
      <c r="E3" s="33"/>
      <c r="F3" s="33"/>
      <c r="G3" s="33"/>
      <c r="H3" s="33"/>
      <c r="I3" s="33"/>
      <c r="J3" s="33"/>
      <c r="K3" s="20"/>
      <c r="L3" s="20"/>
      <c r="M3" s="68"/>
      <c r="N3" s="68"/>
      <c r="O3" s="68"/>
      <c r="P3" s="68"/>
      <c r="Q3" s="68"/>
      <c r="R3" s="68"/>
    </row>
    <row r="4" spans="1:20" ht="28.5" customHeight="1" x14ac:dyDescent="0.15">
      <c r="A4" s="33"/>
      <c r="B4" s="33"/>
      <c r="C4" s="33"/>
      <c r="D4" s="33"/>
      <c r="E4" s="33"/>
      <c r="F4" s="33"/>
      <c r="G4" s="33"/>
      <c r="H4" s="33"/>
      <c r="I4" s="33"/>
      <c r="J4" s="33"/>
      <c r="K4" s="20"/>
      <c r="L4" s="20"/>
      <c r="M4" s="68"/>
      <c r="N4" s="68"/>
      <c r="O4" s="68"/>
      <c r="P4" s="68"/>
      <c r="Q4" s="68"/>
      <c r="R4" s="68"/>
    </row>
    <row r="5" spans="1:20" ht="28.5" customHeight="1" thickBot="1" x14ac:dyDescent="0.2">
      <c r="A5" s="128" t="s">
        <v>36</v>
      </c>
      <c r="B5" s="128"/>
      <c r="C5" s="128"/>
      <c r="D5" s="128"/>
      <c r="E5" s="128"/>
      <c r="F5" s="128"/>
      <c r="G5" s="128"/>
      <c r="H5" s="128"/>
      <c r="I5" s="128"/>
      <c r="J5" s="60"/>
      <c r="K5" s="62" t="s">
        <v>22</v>
      </c>
      <c r="L5" s="35"/>
      <c r="M5" s="62"/>
      <c r="N5" s="62"/>
      <c r="O5" s="62"/>
      <c r="P5" s="62"/>
      <c r="Q5" s="62"/>
      <c r="R5" s="62"/>
      <c r="S5" s="63"/>
      <c r="T5" s="61" t="s">
        <v>21</v>
      </c>
    </row>
    <row r="6" spans="1:20" ht="28.5" customHeight="1" thickBot="1" x14ac:dyDescent="0.2">
      <c r="A6" s="129"/>
      <c r="B6" s="130"/>
      <c r="C6" s="130"/>
      <c r="D6" s="130"/>
      <c r="E6" s="130"/>
      <c r="F6" s="130"/>
      <c r="G6" s="131" t="s">
        <v>18</v>
      </c>
      <c r="H6" s="132"/>
      <c r="I6" s="133"/>
      <c r="J6" s="162" t="s">
        <v>121</v>
      </c>
      <c r="K6" s="162" t="s">
        <v>122</v>
      </c>
      <c r="L6" s="162" t="s">
        <v>123</v>
      </c>
      <c r="M6" s="162" t="s">
        <v>124</v>
      </c>
      <c r="N6" s="162" t="s">
        <v>125</v>
      </c>
      <c r="O6" s="162" t="s">
        <v>126</v>
      </c>
      <c r="P6" s="162" t="s">
        <v>127</v>
      </c>
      <c r="Q6" s="162" t="s">
        <v>128</v>
      </c>
      <c r="R6" s="162" t="s">
        <v>129</v>
      </c>
      <c r="S6" s="162" t="s">
        <v>130</v>
      </c>
      <c r="T6" s="163" t="s">
        <v>47</v>
      </c>
    </row>
    <row r="7" spans="1:20" ht="28.5" customHeight="1" x14ac:dyDescent="0.15">
      <c r="A7" s="134" t="s">
        <v>20</v>
      </c>
      <c r="B7" s="135"/>
      <c r="C7" s="29"/>
      <c r="D7" s="73" t="s">
        <v>0</v>
      </c>
      <c r="E7" s="73"/>
      <c r="F7" s="73"/>
      <c r="G7" s="135" t="s">
        <v>3</v>
      </c>
      <c r="H7" s="135"/>
      <c r="I7" s="136"/>
      <c r="J7" s="164"/>
      <c r="K7" s="165"/>
      <c r="L7" s="165"/>
      <c r="M7" s="165"/>
      <c r="N7" s="165"/>
      <c r="O7" s="165"/>
      <c r="P7" s="165"/>
      <c r="Q7" s="165"/>
      <c r="R7" s="165"/>
      <c r="S7" s="165"/>
      <c r="T7" s="166" t="e">
        <f>SUM(J7:S7)/COUNTA(J7:S7)</f>
        <v>#DIV/0!</v>
      </c>
    </row>
    <row r="8" spans="1:20" ht="28.5" customHeight="1" x14ac:dyDescent="0.15">
      <c r="A8" s="40"/>
      <c r="B8" s="6" t="s">
        <v>1</v>
      </c>
      <c r="C8" s="6"/>
      <c r="D8" s="6"/>
      <c r="E8" s="6"/>
      <c r="F8" s="6"/>
      <c r="G8" s="6"/>
      <c r="H8" s="16" t="s">
        <v>15</v>
      </c>
      <c r="I8" s="17" t="s">
        <v>2</v>
      </c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8"/>
    </row>
    <row r="9" spans="1:20" ht="28.5" customHeight="1" x14ac:dyDescent="0.15">
      <c r="A9" s="40"/>
      <c r="B9" s="7"/>
      <c r="C9" s="2" t="s">
        <v>8</v>
      </c>
      <c r="D9" s="4" t="s">
        <v>4</v>
      </c>
      <c r="E9" s="5"/>
      <c r="F9" s="3" t="s">
        <v>5</v>
      </c>
      <c r="G9" s="2"/>
      <c r="H9" s="32"/>
      <c r="I9" s="13" t="s">
        <v>6</v>
      </c>
      <c r="J9" s="169">
        <v>0</v>
      </c>
      <c r="K9" s="169">
        <f>ROUNDDOWN($E9*$H9*30*$L$5*J$7*0.1/1000,)</f>
        <v>0</v>
      </c>
      <c r="L9" s="169">
        <f>ROUNDDOWN($E9*$H9*31*$L$5*K$7*0.1/1000+$E9*$H9*30*$L$5*J$7*0.9/1000,)</f>
        <v>0</v>
      </c>
      <c r="M9" s="169">
        <f t="shared" ref="M9:S9" si="0">ROUNDDOWN($E9*$H9*31*$L$5*L$7*0.1/1000+$E9*$H9*31*$L$5*K$7*0.9/1000,)</f>
        <v>0</v>
      </c>
      <c r="N9" s="169">
        <f t="shared" si="0"/>
        <v>0</v>
      </c>
      <c r="O9" s="169">
        <f t="shared" si="0"/>
        <v>0</v>
      </c>
      <c r="P9" s="169">
        <f t="shared" si="0"/>
        <v>0</v>
      </c>
      <c r="Q9" s="169">
        <f t="shared" si="0"/>
        <v>0</v>
      </c>
      <c r="R9" s="169">
        <f t="shared" si="0"/>
        <v>0</v>
      </c>
      <c r="S9" s="169">
        <f t="shared" si="0"/>
        <v>0</v>
      </c>
      <c r="T9" s="170">
        <f t="shared" ref="T9:T25" si="1">SUM(J9:S9)</f>
        <v>0</v>
      </c>
    </row>
    <row r="10" spans="1:20" ht="28.5" customHeight="1" x14ac:dyDescent="0.15">
      <c r="A10" s="40"/>
      <c r="B10" s="7"/>
      <c r="C10" s="2" t="s">
        <v>9</v>
      </c>
      <c r="D10" s="4" t="s">
        <v>4</v>
      </c>
      <c r="E10" s="5"/>
      <c r="F10" s="3" t="s">
        <v>5</v>
      </c>
      <c r="G10" s="2"/>
      <c r="H10" s="32"/>
      <c r="I10" s="13" t="s">
        <v>6</v>
      </c>
      <c r="J10" s="169">
        <v>0</v>
      </c>
      <c r="K10" s="169">
        <f>ROUNDDOWN($E10*$H10*30*$L$5*J$7*0.1/1000,)</f>
        <v>0</v>
      </c>
      <c r="L10" s="169">
        <f>ROUNDDOWN($E10*$H10*31*$L$5*K$7*0.1/1000+$E10*$H10*30*$L$5*J$7*0.9/1000,)</f>
        <v>0</v>
      </c>
      <c r="M10" s="169">
        <f>ROUNDDOWN($E10*$H10*31*$L$5*L$7*0.1/1000+$E10*$H10*31*$L$5*K$7*0.9/1000,)</f>
        <v>0</v>
      </c>
      <c r="N10" s="169">
        <f t="shared" ref="N10:Q10" si="2">ROUNDDOWN($E10*$H10*31*$L$5*M$7*0.1/1000+$E10*$H10*31*$L$5*L$7*0.9/1000,)</f>
        <v>0</v>
      </c>
      <c r="O10" s="169">
        <f>ROUNDDOWN($E10*$H10*31*$L$5*N$7*0.1/1000+$E10*$H10*31*$L$5*M$7*0.9/1000,)</f>
        <v>0</v>
      </c>
      <c r="P10" s="169">
        <f t="shared" si="2"/>
        <v>0</v>
      </c>
      <c r="Q10" s="169">
        <f t="shared" si="2"/>
        <v>0</v>
      </c>
      <c r="R10" s="169">
        <f>ROUNDDOWN($E10*$H10*31*$L$5*Q$7*0.1/1000+$E10*$H10*31*$L$5*P$7*0.9/1000,)</f>
        <v>0</v>
      </c>
      <c r="S10" s="169">
        <f>ROUNDDOWN($E10*$H10*31*$L$5*R$7*0.1/1000+$E10*$H10*31*$L$5*Q$7*0.9/1000,)</f>
        <v>0</v>
      </c>
      <c r="T10" s="170">
        <f t="shared" si="1"/>
        <v>0</v>
      </c>
    </row>
    <row r="11" spans="1:20" ht="28.5" customHeight="1" x14ac:dyDescent="0.15">
      <c r="A11" s="40"/>
      <c r="B11" s="7"/>
      <c r="C11" s="2" t="s">
        <v>10</v>
      </c>
      <c r="D11" s="4" t="s">
        <v>4</v>
      </c>
      <c r="E11" s="5"/>
      <c r="F11" s="3" t="s">
        <v>5</v>
      </c>
      <c r="G11" s="2"/>
      <c r="H11" s="32"/>
      <c r="I11" s="13" t="s">
        <v>6</v>
      </c>
      <c r="J11" s="169">
        <v>0</v>
      </c>
      <c r="K11" s="169">
        <f>ROUNDDOWN($E11*$H11*30*$L$5*J$7*0.1/1000,)</f>
        <v>0</v>
      </c>
      <c r="L11" s="169">
        <f>ROUNDDOWN($E11*$H11*31*$L$5*K$7*0.1/1000+$E11*$H11*30*$L$5*J$7*0.9/1000,)</f>
        <v>0</v>
      </c>
      <c r="M11" s="169">
        <f>ROUNDDOWN($E11*$H11*31*$L$5*L$7*0.1/1000+$E11*$H11*31*$L$5*K$7*0.9/1000,)</f>
        <v>0</v>
      </c>
      <c r="N11" s="169">
        <f t="shared" ref="N11:S11" si="3">ROUNDDOWN($E11*$H11*31*$L$5*M$7*0.1/1000+$E11*$H11*31*$L$5*L$7*0.9/1000,)</f>
        <v>0</v>
      </c>
      <c r="O11" s="169">
        <f t="shared" si="3"/>
        <v>0</v>
      </c>
      <c r="P11" s="169">
        <f t="shared" si="3"/>
        <v>0</v>
      </c>
      <c r="Q11" s="169">
        <f t="shared" si="3"/>
        <v>0</v>
      </c>
      <c r="R11" s="169">
        <f t="shared" si="3"/>
        <v>0</v>
      </c>
      <c r="S11" s="169">
        <f t="shared" si="3"/>
        <v>0</v>
      </c>
      <c r="T11" s="170">
        <f t="shared" si="1"/>
        <v>0</v>
      </c>
    </row>
    <row r="12" spans="1:20" ht="28.5" customHeight="1" x14ac:dyDescent="0.15">
      <c r="A12" s="40"/>
      <c r="B12" s="123" t="s">
        <v>23</v>
      </c>
      <c r="C12" s="126"/>
      <c r="D12" s="126"/>
      <c r="E12" s="126"/>
      <c r="F12" s="127"/>
      <c r="G12" s="2"/>
      <c r="H12" s="32"/>
      <c r="I12" s="13" t="s">
        <v>6</v>
      </c>
      <c r="J12" s="169">
        <v>0</v>
      </c>
      <c r="K12" s="169">
        <f>ROUNDDOWN($C$7*$H12*30*$L$5*J$7*0.1/1000,)</f>
        <v>0</v>
      </c>
      <c r="L12" s="169">
        <f>ROUNDDOWN($C$7*$H12*31*$L$5*K$7*0.1/1000+$C$7*$H12*30*$L$5*J$7*0.9/1000,)</f>
        <v>0</v>
      </c>
      <c r="M12" s="169">
        <f>ROUNDDOWN($C$7*$H12*31*$L$5*L$7*0.1/1000+$C$7*$H12*31*$L$5*K$7*0.9/1000,)</f>
        <v>0</v>
      </c>
      <c r="N12" s="169">
        <f t="shared" ref="N12:S12" si="4">ROUNDDOWN($C$7*$H12*31*$L$5*M$7*0.1/1000+$C$7*$H12*31*$L$5*L$7*0.9/1000,)</f>
        <v>0</v>
      </c>
      <c r="O12" s="169">
        <f t="shared" si="4"/>
        <v>0</v>
      </c>
      <c r="P12" s="169">
        <f t="shared" si="4"/>
        <v>0</v>
      </c>
      <c r="Q12" s="169">
        <f t="shared" si="4"/>
        <v>0</v>
      </c>
      <c r="R12" s="169">
        <f t="shared" si="4"/>
        <v>0</v>
      </c>
      <c r="S12" s="169">
        <f t="shared" si="4"/>
        <v>0</v>
      </c>
      <c r="T12" s="170">
        <f t="shared" si="1"/>
        <v>0</v>
      </c>
    </row>
    <row r="13" spans="1:20" ht="28.5" customHeight="1" x14ac:dyDescent="0.15">
      <c r="A13" s="40"/>
      <c r="B13" s="124"/>
      <c r="C13" s="126"/>
      <c r="D13" s="126"/>
      <c r="E13" s="126"/>
      <c r="F13" s="127"/>
      <c r="G13" s="2"/>
      <c r="H13" s="32"/>
      <c r="I13" s="13" t="s">
        <v>6</v>
      </c>
      <c r="J13" s="169">
        <v>0</v>
      </c>
      <c r="K13" s="169">
        <f>ROUNDDOWN($C$7*$H13*30*$L$5*J$7*0.1/1000,)</f>
        <v>0</v>
      </c>
      <c r="L13" s="169">
        <f>ROUNDDOWN($C$7*$H13*31*$L$5*K$7*0.1/1000+$C$7*$H13*30*$L$5*J$7*0.9/1000,)</f>
        <v>0</v>
      </c>
      <c r="M13" s="169">
        <f>ROUNDDOWN($C$7*$H13*31*$L$5*L$7*0.1/1000+$C$7*$H13*31*$L$5*K$7*0.9/1000,)</f>
        <v>0</v>
      </c>
      <c r="N13" s="169">
        <f t="shared" ref="N13:S13" si="5">ROUNDDOWN($C$7*$H13*31*$L$5*M$7*0.1/1000+$C$7*$H13*31*$L$5*L$7*0.9/1000,)</f>
        <v>0</v>
      </c>
      <c r="O13" s="169">
        <f t="shared" si="5"/>
        <v>0</v>
      </c>
      <c r="P13" s="169">
        <f t="shared" si="5"/>
        <v>0</v>
      </c>
      <c r="Q13" s="169">
        <f t="shared" si="5"/>
        <v>0</v>
      </c>
      <c r="R13" s="169">
        <f t="shared" si="5"/>
        <v>0</v>
      </c>
      <c r="S13" s="169">
        <f t="shared" si="5"/>
        <v>0</v>
      </c>
      <c r="T13" s="170">
        <f t="shared" si="1"/>
        <v>0</v>
      </c>
    </row>
    <row r="14" spans="1:20" ht="28.5" customHeight="1" x14ac:dyDescent="0.15">
      <c r="A14" s="40"/>
      <c r="B14" s="124"/>
      <c r="C14" s="126"/>
      <c r="D14" s="126"/>
      <c r="E14" s="126"/>
      <c r="F14" s="127"/>
      <c r="G14" s="2"/>
      <c r="H14" s="32"/>
      <c r="I14" s="13" t="s">
        <v>6</v>
      </c>
      <c r="J14" s="169">
        <v>0</v>
      </c>
      <c r="K14" s="169">
        <f>ROUNDDOWN($C$7*$H14*30*$L$5*J$7*0.1/1000,)</f>
        <v>0</v>
      </c>
      <c r="L14" s="169">
        <f>ROUNDDOWN($C$7*$H14*31*$L$5*K$7*0.1/1000+$C$7*$H14*30*$L$5*J$7*0.9/1000,)</f>
        <v>0</v>
      </c>
      <c r="M14" s="169">
        <f>ROUNDDOWN($C$7*$H14*31*$L$5*L$7*0.1/1000+$C$7*$H14*31*$L$5*K$7*0.9/1000,)</f>
        <v>0</v>
      </c>
      <c r="N14" s="169">
        <f t="shared" ref="N14:S14" si="6">ROUNDDOWN($C$7*$H14*31*$L$5*M$7*0.1/1000+$C$7*$H14*31*$L$5*L$7*0.9/1000,)</f>
        <v>0</v>
      </c>
      <c r="O14" s="169">
        <f t="shared" si="6"/>
        <v>0</v>
      </c>
      <c r="P14" s="169">
        <f t="shared" si="6"/>
        <v>0</v>
      </c>
      <c r="Q14" s="169">
        <f t="shared" si="6"/>
        <v>0</v>
      </c>
      <c r="R14" s="169">
        <f t="shared" si="6"/>
        <v>0</v>
      </c>
      <c r="S14" s="169">
        <f t="shared" si="6"/>
        <v>0</v>
      </c>
      <c r="T14" s="170">
        <f t="shared" si="1"/>
        <v>0</v>
      </c>
    </row>
    <row r="15" spans="1:20" ht="28.5" customHeight="1" x14ac:dyDescent="0.15">
      <c r="A15" s="40"/>
      <c r="B15" s="124"/>
      <c r="C15" s="126"/>
      <c r="D15" s="126"/>
      <c r="E15" s="126"/>
      <c r="F15" s="127"/>
      <c r="G15" s="2"/>
      <c r="H15" s="32"/>
      <c r="I15" s="13" t="s">
        <v>6</v>
      </c>
      <c r="J15" s="169">
        <v>0</v>
      </c>
      <c r="K15" s="169">
        <f>ROUNDDOWN($C$7*$H15*30*$L$5*J$7*0.1/1000,)</f>
        <v>0</v>
      </c>
      <c r="L15" s="169">
        <f>ROUNDDOWN($C$7*$H15*31*$L$5*K$7*0.1/1000+$C$7*$H15*30*$L$5*J$7*0.9/1000,)</f>
        <v>0</v>
      </c>
      <c r="M15" s="169">
        <f>ROUNDDOWN($C$7*$H15*31*$L$5*L$7*0.1/1000+$C$7*$H15*31*$L$5*K$7*0.9/1000,)</f>
        <v>0</v>
      </c>
      <c r="N15" s="169">
        <f t="shared" ref="N15:S15" si="7">ROUNDDOWN($C$7*$H15*31*$L$5*M$7*0.1/1000+$C$7*$H15*31*$L$5*L$7*0.9/1000,)</f>
        <v>0</v>
      </c>
      <c r="O15" s="169">
        <f t="shared" si="7"/>
        <v>0</v>
      </c>
      <c r="P15" s="169">
        <f t="shared" si="7"/>
        <v>0</v>
      </c>
      <c r="Q15" s="169">
        <f t="shared" si="7"/>
        <v>0</v>
      </c>
      <c r="R15" s="169">
        <f t="shared" si="7"/>
        <v>0</v>
      </c>
      <c r="S15" s="169">
        <f t="shared" si="7"/>
        <v>0</v>
      </c>
      <c r="T15" s="170">
        <f t="shared" si="1"/>
        <v>0</v>
      </c>
    </row>
    <row r="16" spans="1:20" ht="28.5" customHeight="1" x14ac:dyDescent="0.15">
      <c r="A16" s="40"/>
      <c r="B16" s="124"/>
      <c r="C16" s="126"/>
      <c r="D16" s="126"/>
      <c r="E16" s="126"/>
      <c r="F16" s="127"/>
      <c r="G16" s="2"/>
      <c r="H16" s="32"/>
      <c r="I16" s="13" t="s">
        <v>6</v>
      </c>
      <c r="J16" s="169">
        <v>0</v>
      </c>
      <c r="K16" s="169">
        <f>ROUNDDOWN($C$7*$H16*30*$L$5*J$7*0.1/1000,)</f>
        <v>0</v>
      </c>
      <c r="L16" s="169">
        <f t="shared" ref="L16" si="8">ROUNDDOWN($C$7*$H16*31*$L$5*K$7*0.1/1000+$C$7*$H16*30*$L$5*J$7*0.9/1000,)</f>
        <v>0</v>
      </c>
      <c r="M16" s="169">
        <f>ROUNDDOWN($C$7*$H16*31*$L$5*L$7*0.1/1000+$C$7*$H16*31*$L$5*K$7*0.9/1000,)</f>
        <v>0</v>
      </c>
      <c r="N16" s="169">
        <f t="shared" ref="N16:S16" si="9">ROUNDDOWN($C$7*$H16*31*$L$5*M$7*0.1/1000+$C$7*$H16*31*$L$5*L$7*0.9/1000,)</f>
        <v>0</v>
      </c>
      <c r="O16" s="169">
        <f t="shared" si="9"/>
        <v>0</v>
      </c>
      <c r="P16" s="169">
        <f t="shared" si="9"/>
        <v>0</v>
      </c>
      <c r="Q16" s="169">
        <f t="shared" si="9"/>
        <v>0</v>
      </c>
      <c r="R16" s="169">
        <f t="shared" si="9"/>
        <v>0</v>
      </c>
      <c r="S16" s="169">
        <f t="shared" si="9"/>
        <v>0</v>
      </c>
      <c r="T16" s="170">
        <f t="shared" si="1"/>
        <v>0</v>
      </c>
    </row>
    <row r="17" spans="1:20" ht="28.5" customHeight="1" x14ac:dyDescent="0.15">
      <c r="A17" s="40"/>
      <c r="B17" s="125"/>
      <c r="C17" s="126" t="s">
        <v>24</v>
      </c>
      <c r="D17" s="126"/>
      <c r="E17" s="126"/>
      <c r="F17" s="127"/>
      <c r="G17" s="10"/>
      <c r="H17" s="69">
        <v>0</v>
      </c>
      <c r="I17" s="14"/>
      <c r="J17" s="171">
        <v>0</v>
      </c>
      <c r="K17" s="171">
        <f>ROUNDDOWN(SUM(K9:K16)*$H17,0)</f>
        <v>0</v>
      </c>
      <c r="L17" s="171">
        <f t="shared" ref="L17:M17" si="10">ROUNDDOWN(SUM(L9:L16)*$H17,0)</f>
        <v>0</v>
      </c>
      <c r="M17" s="171">
        <f t="shared" si="10"/>
        <v>0</v>
      </c>
      <c r="N17" s="171">
        <f t="shared" ref="N17:S17" si="11">ROUNDDOWN(SUM(N9:N16)*$H17,0)</f>
        <v>0</v>
      </c>
      <c r="O17" s="171">
        <f t="shared" si="11"/>
        <v>0</v>
      </c>
      <c r="P17" s="171">
        <f t="shared" si="11"/>
        <v>0</v>
      </c>
      <c r="Q17" s="171">
        <f t="shared" si="11"/>
        <v>0</v>
      </c>
      <c r="R17" s="171">
        <f t="shared" si="11"/>
        <v>0</v>
      </c>
      <c r="S17" s="171">
        <f t="shared" si="11"/>
        <v>0</v>
      </c>
      <c r="T17" s="172">
        <f t="shared" si="1"/>
        <v>0</v>
      </c>
    </row>
    <row r="18" spans="1:20" ht="28.5" customHeight="1" x14ac:dyDescent="0.15">
      <c r="A18" s="137" t="s">
        <v>17</v>
      </c>
      <c r="B18" s="138"/>
      <c r="C18" s="138"/>
      <c r="D18" s="138"/>
      <c r="E18" s="138"/>
      <c r="F18" s="138"/>
      <c r="G18" s="138"/>
      <c r="H18" s="138"/>
      <c r="I18" s="139"/>
      <c r="J18" s="173">
        <f t="shared" ref="J18:K18" si="12">SUM(J9:J17)</f>
        <v>0</v>
      </c>
      <c r="K18" s="173">
        <f t="shared" si="12"/>
        <v>0</v>
      </c>
      <c r="L18" s="173">
        <f>SUM(L9:L17)</f>
        <v>0</v>
      </c>
      <c r="M18" s="173">
        <f>SUM(M9:M17)</f>
        <v>0</v>
      </c>
      <c r="N18" s="173">
        <f t="shared" ref="N18:S18" si="13">SUM(N9:N17)</f>
        <v>0</v>
      </c>
      <c r="O18" s="173">
        <f t="shared" si="13"/>
        <v>0</v>
      </c>
      <c r="P18" s="173">
        <f t="shared" si="13"/>
        <v>0</v>
      </c>
      <c r="Q18" s="173">
        <f t="shared" si="13"/>
        <v>0</v>
      </c>
      <c r="R18" s="173">
        <f>SUM(R9:R17)</f>
        <v>0</v>
      </c>
      <c r="S18" s="173">
        <f t="shared" si="13"/>
        <v>0</v>
      </c>
      <c r="T18" s="174">
        <f t="shared" si="1"/>
        <v>0</v>
      </c>
    </row>
    <row r="19" spans="1:20" ht="28.5" customHeight="1" x14ac:dyDescent="0.15">
      <c r="A19" s="39"/>
      <c r="B19" s="143" t="s">
        <v>14</v>
      </c>
      <c r="C19" s="144"/>
      <c r="D19" s="144"/>
      <c r="E19" s="144"/>
      <c r="F19" s="145"/>
      <c r="G19" s="70" t="s">
        <v>34</v>
      </c>
      <c r="H19" s="9"/>
      <c r="I19" s="15" t="s">
        <v>12</v>
      </c>
      <c r="J19" s="175">
        <v>0</v>
      </c>
      <c r="K19" s="175">
        <f>ROUNDDOWN($H19*$C$7*J$7/1000,)</f>
        <v>0</v>
      </c>
      <c r="L19" s="175">
        <f>ROUNDDOWN($H19*$C$7*K$7/1000,)</f>
        <v>0</v>
      </c>
      <c r="M19" s="175">
        <f>ROUNDDOWN($H19*$C$7*L$7/1000,)</f>
        <v>0</v>
      </c>
      <c r="N19" s="175">
        <f t="shared" ref="N19:S23" si="14">ROUNDDOWN($H19*$C$7*M$7/1000,)</f>
        <v>0</v>
      </c>
      <c r="O19" s="175">
        <f t="shared" si="14"/>
        <v>0</v>
      </c>
      <c r="P19" s="175">
        <f t="shared" si="14"/>
        <v>0</v>
      </c>
      <c r="Q19" s="175">
        <f t="shared" si="14"/>
        <v>0</v>
      </c>
      <c r="R19" s="175">
        <f t="shared" si="14"/>
        <v>0</v>
      </c>
      <c r="S19" s="175">
        <f t="shared" si="14"/>
        <v>0</v>
      </c>
      <c r="T19" s="176">
        <f t="shared" si="1"/>
        <v>0</v>
      </c>
    </row>
    <row r="20" spans="1:20" ht="28.5" customHeight="1" x14ac:dyDescent="0.15">
      <c r="A20" s="40"/>
      <c r="B20" s="146" t="s">
        <v>13</v>
      </c>
      <c r="C20" s="126"/>
      <c r="D20" s="126"/>
      <c r="E20" s="126"/>
      <c r="F20" s="127"/>
      <c r="G20" s="71" t="s">
        <v>34</v>
      </c>
      <c r="H20" s="5"/>
      <c r="I20" s="13" t="s">
        <v>12</v>
      </c>
      <c r="J20" s="169">
        <v>0</v>
      </c>
      <c r="K20" s="169">
        <f>ROUNDDOWN($H20*$C$7*J$7/1000,)</f>
        <v>0</v>
      </c>
      <c r="L20" s="169">
        <f t="shared" ref="L20:M23" si="15">ROUNDDOWN($H20*$C$7*K$7/1000,)</f>
        <v>0</v>
      </c>
      <c r="M20" s="169">
        <f t="shared" si="15"/>
        <v>0</v>
      </c>
      <c r="N20" s="169">
        <f t="shared" si="14"/>
        <v>0</v>
      </c>
      <c r="O20" s="169">
        <f t="shared" si="14"/>
        <v>0</v>
      </c>
      <c r="P20" s="169">
        <f t="shared" si="14"/>
        <v>0</v>
      </c>
      <c r="Q20" s="169">
        <f t="shared" si="14"/>
        <v>0</v>
      </c>
      <c r="R20" s="169">
        <f t="shared" si="14"/>
        <v>0</v>
      </c>
      <c r="S20" s="169">
        <f t="shared" si="14"/>
        <v>0</v>
      </c>
      <c r="T20" s="170">
        <f t="shared" si="1"/>
        <v>0</v>
      </c>
    </row>
    <row r="21" spans="1:20" ht="28.5" customHeight="1" x14ac:dyDescent="0.15">
      <c r="A21" s="40"/>
      <c r="B21" s="146" t="s">
        <v>42</v>
      </c>
      <c r="C21" s="126"/>
      <c r="D21" s="126"/>
      <c r="E21" s="126"/>
      <c r="F21" s="127"/>
      <c r="G21" s="71" t="s">
        <v>34</v>
      </c>
      <c r="H21" s="5"/>
      <c r="I21" s="13" t="s">
        <v>12</v>
      </c>
      <c r="J21" s="169">
        <v>0</v>
      </c>
      <c r="K21" s="169">
        <f>ROUNDDOWN($H21*$C$7*J$7/1000,)</f>
        <v>0</v>
      </c>
      <c r="L21" s="169">
        <f>ROUNDDOWN($H21*$C$7*K$7/1000,)</f>
        <v>0</v>
      </c>
      <c r="M21" s="169">
        <f t="shared" si="15"/>
        <v>0</v>
      </c>
      <c r="N21" s="169">
        <f t="shared" si="14"/>
        <v>0</v>
      </c>
      <c r="O21" s="169">
        <f t="shared" si="14"/>
        <v>0</v>
      </c>
      <c r="P21" s="169">
        <f t="shared" si="14"/>
        <v>0</v>
      </c>
      <c r="Q21" s="169">
        <f t="shared" si="14"/>
        <v>0</v>
      </c>
      <c r="R21" s="169">
        <f t="shared" si="14"/>
        <v>0</v>
      </c>
      <c r="S21" s="169">
        <f t="shared" si="14"/>
        <v>0</v>
      </c>
      <c r="T21" s="170">
        <f t="shared" si="1"/>
        <v>0</v>
      </c>
    </row>
    <row r="22" spans="1:20" ht="28.5" customHeight="1" x14ac:dyDescent="0.15">
      <c r="A22" s="40"/>
      <c r="B22" s="147"/>
      <c r="C22" s="148"/>
      <c r="D22" s="148"/>
      <c r="E22" s="148"/>
      <c r="F22" s="149"/>
      <c r="G22" s="10"/>
      <c r="H22" s="11"/>
      <c r="I22" s="13" t="s">
        <v>12</v>
      </c>
      <c r="J22" s="169">
        <v>0</v>
      </c>
      <c r="K22" s="169">
        <f>ROUNDDOWN($H22*$C$7*J$7/1000,)</f>
        <v>0</v>
      </c>
      <c r="L22" s="169">
        <f t="shared" si="15"/>
        <v>0</v>
      </c>
      <c r="M22" s="169">
        <f>ROUNDDOWN($H22*$C$7*L$7/1000,)</f>
        <v>0</v>
      </c>
      <c r="N22" s="169">
        <f t="shared" si="14"/>
        <v>0</v>
      </c>
      <c r="O22" s="169">
        <f t="shared" si="14"/>
        <v>0</v>
      </c>
      <c r="P22" s="169">
        <f t="shared" si="14"/>
        <v>0</v>
      </c>
      <c r="Q22" s="169">
        <f t="shared" si="14"/>
        <v>0</v>
      </c>
      <c r="R22" s="169">
        <f t="shared" si="14"/>
        <v>0</v>
      </c>
      <c r="S22" s="169">
        <f t="shared" si="14"/>
        <v>0</v>
      </c>
      <c r="T22" s="170">
        <f t="shared" si="1"/>
        <v>0</v>
      </c>
    </row>
    <row r="23" spans="1:20" ht="28.5" customHeight="1" x14ac:dyDescent="0.15">
      <c r="A23" s="40"/>
      <c r="B23" s="150"/>
      <c r="C23" s="151"/>
      <c r="D23" s="151"/>
      <c r="E23" s="151"/>
      <c r="F23" s="152"/>
      <c r="G23" s="10"/>
      <c r="H23" s="11"/>
      <c r="I23" s="14" t="s">
        <v>12</v>
      </c>
      <c r="J23" s="171">
        <v>0</v>
      </c>
      <c r="K23" s="171">
        <f>ROUNDDOWN($H23*$C$7*J$7/1000,)</f>
        <v>0</v>
      </c>
      <c r="L23" s="171">
        <f t="shared" si="15"/>
        <v>0</v>
      </c>
      <c r="M23" s="171">
        <f t="shared" si="15"/>
        <v>0</v>
      </c>
      <c r="N23" s="171">
        <f t="shared" si="14"/>
        <v>0</v>
      </c>
      <c r="O23" s="171">
        <f t="shared" si="14"/>
        <v>0</v>
      </c>
      <c r="P23" s="171">
        <f t="shared" si="14"/>
        <v>0</v>
      </c>
      <c r="Q23" s="171">
        <f t="shared" si="14"/>
        <v>0</v>
      </c>
      <c r="R23" s="171">
        <f>ROUNDDOWN($H23*$C$7*Q$7/1000,)</f>
        <v>0</v>
      </c>
      <c r="S23" s="171">
        <f t="shared" si="14"/>
        <v>0</v>
      </c>
      <c r="T23" s="172">
        <f t="shared" si="1"/>
        <v>0</v>
      </c>
    </row>
    <row r="24" spans="1:20" ht="28.5" customHeight="1" x14ac:dyDescent="0.15">
      <c r="A24" s="137" t="s">
        <v>16</v>
      </c>
      <c r="B24" s="138"/>
      <c r="C24" s="138"/>
      <c r="D24" s="138"/>
      <c r="E24" s="138"/>
      <c r="F24" s="138"/>
      <c r="G24" s="138"/>
      <c r="H24" s="138"/>
      <c r="I24" s="139"/>
      <c r="J24" s="173">
        <f t="shared" ref="J24:L24" si="16">SUM(J19:J23)</f>
        <v>0</v>
      </c>
      <c r="K24" s="173">
        <f t="shared" si="16"/>
        <v>0</v>
      </c>
      <c r="L24" s="173">
        <f t="shared" si="16"/>
        <v>0</v>
      </c>
      <c r="M24" s="173">
        <f>SUM(M19:M23)</f>
        <v>0</v>
      </c>
      <c r="N24" s="173">
        <f t="shared" ref="N24:Q24" si="17">SUM(N19:N23)</f>
        <v>0</v>
      </c>
      <c r="O24" s="173">
        <f t="shared" si="17"/>
        <v>0</v>
      </c>
      <c r="P24" s="173">
        <f t="shared" si="17"/>
        <v>0</v>
      </c>
      <c r="Q24" s="173">
        <f t="shared" si="17"/>
        <v>0</v>
      </c>
      <c r="R24" s="173">
        <f>SUM(R19:R23)</f>
        <v>0</v>
      </c>
      <c r="S24" s="173">
        <f>SUM(S19:S23)</f>
        <v>0</v>
      </c>
      <c r="T24" s="174">
        <f t="shared" si="1"/>
        <v>0</v>
      </c>
    </row>
    <row r="25" spans="1:20" ht="28.5" customHeight="1" thickBot="1" x14ac:dyDescent="0.2">
      <c r="A25" s="140" t="s">
        <v>19</v>
      </c>
      <c r="B25" s="141"/>
      <c r="C25" s="141"/>
      <c r="D25" s="141"/>
      <c r="E25" s="141"/>
      <c r="F25" s="141"/>
      <c r="G25" s="141"/>
      <c r="H25" s="141"/>
      <c r="I25" s="142"/>
      <c r="J25" s="177">
        <f t="shared" ref="J25:L25" si="18">SUM(J24,J18)</f>
        <v>0</v>
      </c>
      <c r="K25" s="177">
        <f t="shared" si="18"/>
        <v>0</v>
      </c>
      <c r="L25" s="177">
        <f t="shared" si="18"/>
        <v>0</v>
      </c>
      <c r="M25" s="177">
        <f>SUM(M24,M18)</f>
        <v>0</v>
      </c>
      <c r="N25" s="177">
        <f>SUM(N24,N18)</f>
        <v>0</v>
      </c>
      <c r="O25" s="177">
        <f t="shared" ref="O25:Q25" si="19">SUM(O24,O18)</f>
        <v>0</v>
      </c>
      <c r="P25" s="177">
        <f t="shared" si="19"/>
        <v>0</v>
      </c>
      <c r="Q25" s="177">
        <f t="shared" si="19"/>
        <v>0</v>
      </c>
      <c r="R25" s="177">
        <f>SUM(R24,R18)</f>
        <v>0</v>
      </c>
      <c r="S25" s="177">
        <f>SUM(S24,S18)</f>
        <v>0</v>
      </c>
      <c r="T25" s="178">
        <f t="shared" si="1"/>
        <v>0</v>
      </c>
    </row>
    <row r="26" spans="1:20" ht="28.5" customHeight="1" x14ac:dyDescent="0.15">
      <c r="A26" s="58"/>
      <c r="B26" s="58"/>
      <c r="C26" s="58"/>
      <c r="D26" s="58"/>
      <c r="E26" s="58"/>
      <c r="F26" s="58"/>
      <c r="G26" s="58"/>
      <c r="H26" s="58"/>
      <c r="I26" s="58"/>
      <c r="J26" s="59"/>
      <c r="K26" s="59"/>
      <c r="L26" s="59"/>
      <c r="M26" s="59"/>
      <c r="N26" s="59"/>
      <c r="O26" s="59"/>
      <c r="P26" s="59"/>
      <c r="Q26" s="59"/>
      <c r="R26" s="59"/>
      <c r="S26" s="59"/>
    </row>
  </sheetData>
  <mergeCells count="21">
    <mergeCell ref="A24:I24"/>
    <mergeCell ref="A25:I25"/>
    <mergeCell ref="A18:I18"/>
    <mergeCell ref="B19:F19"/>
    <mergeCell ref="B20:F20"/>
    <mergeCell ref="B21:F21"/>
    <mergeCell ref="B22:F22"/>
    <mergeCell ref="B23:F23"/>
    <mergeCell ref="M2:T2"/>
    <mergeCell ref="B12:B17"/>
    <mergeCell ref="C12:F12"/>
    <mergeCell ref="C13:F13"/>
    <mergeCell ref="C14:F14"/>
    <mergeCell ref="C15:F15"/>
    <mergeCell ref="C16:F16"/>
    <mergeCell ref="C17:F17"/>
    <mergeCell ref="A5:I5"/>
    <mergeCell ref="A6:F6"/>
    <mergeCell ref="G6:I6"/>
    <mergeCell ref="A7:B7"/>
    <mergeCell ref="G7:I7"/>
  </mergeCells>
  <phoneticPr fontId="2"/>
  <pageMargins left="0.70866141732283472" right="0.70866141732283472" top="0.74803149606299213" bottom="0.74803149606299213" header="0.31496062992125984" footer="0.31496062992125984"/>
  <pageSetup paperSize="9" scale="6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</sheetPr>
  <dimension ref="A1:S21"/>
  <sheetViews>
    <sheetView showGridLines="0" view="pageBreakPreview" zoomScaleNormal="100" zoomScaleSheetLayoutView="100" workbookViewId="0">
      <selection activeCell="P16" sqref="P16"/>
    </sheetView>
  </sheetViews>
  <sheetFormatPr defaultColWidth="9.140625" defaultRowHeight="28.5" customHeight="1" x14ac:dyDescent="0.15"/>
  <cols>
    <col min="1" max="2" width="2.7109375" style="1" customWidth="1"/>
    <col min="3" max="3" width="9.42578125" style="1" bestFit="1" customWidth="1"/>
    <col min="4" max="4" width="3.28515625" style="1" bestFit="1" customWidth="1"/>
    <col min="5" max="5" width="4.5703125" style="1" bestFit="1" customWidth="1"/>
    <col min="6" max="6" width="4.85546875" style="1" bestFit="1" customWidth="1"/>
    <col min="7" max="7" width="3.140625" style="1" customWidth="1"/>
    <col min="8" max="8" width="7.42578125" style="1" customWidth="1"/>
    <col min="9" max="9" width="3" style="1" bestFit="1" customWidth="1"/>
    <col min="10" max="10" width="11" style="1" customWidth="1"/>
    <col min="11" max="14" width="11" style="19" customWidth="1"/>
    <col min="15" max="16384" width="9.140625" style="1"/>
  </cols>
  <sheetData>
    <row r="1" spans="1:19" ht="28.5" customHeight="1" x14ac:dyDescent="0.15">
      <c r="A1" s="65" t="s">
        <v>114</v>
      </c>
      <c r="B1" s="31"/>
      <c r="C1" s="31"/>
      <c r="D1" s="31"/>
      <c r="E1" s="31"/>
      <c r="F1" s="31"/>
      <c r="G1" s="31"/>
      <c r="H1" s="31"/>
      <c r="I1" s="31"/>
      <c r="J1" s="31"/>
      <c r="K1" s="18"/>
      <c r="L1" s="18"/>
      <c r="O1" s="36"/>
      <c r="P1" s="36"/>
      <c r="Q1" s="36"/>
    </row>
    <row r="2" spans="1:19" ht="28.5" customHeight="1" x14ac:dyDescent="0.15">
      <c r="A2" s="34"/>
      <c r="B2" s="31"/>
      <c r="C2" s="31"/>
      <c r="D2" s="31"/>
      <c r="E2" s="31"/>
      <c r="F2" s="31"/>
      <c r="G2" s="31"/>
      <c r="H2" s="31"/>
      <c r="I2" s="31"/>
      <c r="J2" s="31"/>
      <c r="K2" s="18"/>
      <c r="L2" s="110"/>
      <c r="M2" s="122"/>
      <c r="N2" s="122"/>
      <c r="O2" s="36"/>
      <c r="P2" s="36"/>
      <c r="Q2" s="36"/>
    </row>
    <row r="3" spans="1:19" ht="28.5" customHeight="1" x14ac:dyDescent="0.15">
      <c r="A3" s="33"/>
      <c r="B3" s="33"/>
      <c r="C3" s="33"/>
      <c r="D3" s="33"/>
      <c r="E3" s="33"/>
      <c r="F3" s="33"/>
      <c r="G3" s="33"/>
      <c r="H3" s="33"/>
      <c r="I3" s="33"/>
      <c r="J3" s="33"/>
      <c r="K3" s="20"/>
      <c r="L3" s="20"/>
      <c r="M3" s="68"/>
    </row>
    <row r="4" spans="1:19" ht="22.5" customHeight="1" thickBot="1" x14ac:dyDescent="0.2">
      <c r="A4" s="33"/>
      <c r="B4" s="33"/>
      <c r="C4" s="33"/>
      <c r="D4" s="33"/>
      <c r="E4" s="33"/>
      <c r="F4" s="33"/>
      <c r="G4" s="33"/>
      <c r="H4" s="33"/>
      <c r="I4" s="33"/>
      <c r="J4" s="33"/>
      <c r="K4" s="20"/>
      <c r="L4" s="20"/>
      <c r="M4" s="68"/>
      <c r="N4" s="101" t="s">
        <v>111</v>
      </c>
      <c r="O4" s="99"/>
      <c r="P4" s="100"/>
      <c r="Q4" s="99"/>
      <c r="S4" s="102"/>
    </row>
    <row r="5" spans="1:19" ht="22.5" customHeight="1" thickBot="1" x14ac:dyDescent="0.2">
      <c r="A5" s="33"/>
      <c r="B5" s="33"/>
      <c r="C5" s="33"/>
      <c r="D5" s="33"/>
      <c r="E5" s="33"/>
      <c r="F5" s="33"/>
      <c r="G5" s="33"/>
      <c r="H5" s="33"/>
      <c r="I5" s="33"/>
      <c r="J5" s="99"/>
      <c r="K5" s="103" t="s">
        <v>107</v>
      </c>
      <c r="L5" s="104">
        <f>K20</f>
        <v>0</v>
      </c>
      <c r="M5" s="105" t="s">
        <v>108</v>
      </c>
      <c r="N5" s="104">
        <f>L5*3/12</f>
        <v>0</v>
      </c>
      <c r="S5" s="102"/>
    </row>
    <row r="6" spans="1:19" ht="22.5" customHeight="1" x14ac:dyDescent="0.15">
      <c r="A6" s="33"/>
      <c r="B6" s="33"/>
      <c r="C6" s="33"/>
      <c r="D6" s="33"/>
      <c r="E6" s="33"/>
      <c r="F6" s="33"/>
      <c r="G6" s="33"/>
      <c r="H6" s="33"/>
      <c r="I6" s="33"/>
      <c r="J6" s="33"/>
      <c r="K6" s="20"/>
      <c r="L6" s="20"/>
      <c r="M6" s="1"/>
      <c r="N6" s="107" t="s">
        <v>109</v>
      </c>
      <c r="P6" s="103"/>
      <c r="Q6" s="106"/>
    </row>
    <row r="7" spans="1:19" ht="28.5" customHeight="1" x14ac:dyDescent="0.15">
      <c r="A7" s="33"/>
      <c r="B7" s="33"/>
      <c r="C7" s="33"/>
      <c r="D7" s="33"/>
      <c r="E7" s="33"/>
      <c r="F7" s="33"/>
      <c r="G7" s="33"/>
      <c r="H7" s="33"/>
      <c r="I7" s="33"/>
      <c r="J7" s="33"/>
      <c r="K7" s="20"/>
      <c r="L7" s="20"/>
      <c r="M7" s="68"/>
    </row>
    <row r="8" spans="1:19" ht="28.5" customHeight="1" thickBot="1" x14ac:dyDescent="0.2">
      <c r="A8" s="128" t="s">
        <v>44</v>
      </c>
      <c r="B8" s="128"/>
      <c r="C8" s="128"/>
      <c r="D8" s="128"/>
      <c r="E8" s="128"/>
      <c r="F8" s="128"/>
      <c r="G8" s="128"/>
      <c r="H8" s="128"/>
      <c r="I8" s="128"/>
      <c r="J8" s="60"/>
      <c r="K8" s="62"/>
      <c r="L8" s="62"/>
      <c r="M8" s="62"/>
      <c r="N8" s="61" t="s">
        <v>21</v>
      </c>
    </row>
    <row r="9" spans="1:19" ht="28.5" customHeight="1" thickBot="1" x14ac:dyDescent="0.2">
      <c r="A9" s="129"/>
      <c r="B9" s="130"/>
      <c r="C9" s="130"/>
      <c r="D9" s="130"/>
      <c r="E9" s="130"/>
      <c r="F9" s="130"/>
      <c r="G9" s="131" t="s">
        <v>105</v>
      </c>
      <c r="H9" s="132"/>
      <c r="I9" s="133"/>
      <c r="J9" s="64" t="s">
        <v>35</v>
      </c>
      <c r="K9" s="57" t="s">
        <v>116</v>
      </c>
      <c r="L9" s="66" t="s">
        <v>117</v>
      </c>
      <c r="M9" s="57" t="s">
        <v>131</v>
      </c>
      <c r="N9" s="67" t="s">
        <v>132</v>
      </c>
    </row>
    <row r="10" spans="1:19" ht="28.5" customHeight="1" x14ac:dyDescent="0.15">
      <c r="A10" s="134" t="s">
        <v>20</v>
      </c>
      <c r="B10" s="135"/>
      <c r="C10" s="29"/>
      <c r="D10" s="98" t="s">
        <v>0</v>
      </c>
      <c r="E10" s="98"/>
      <c r="F10" s="98"/>
      <c r="G10" s="135" t="s">
        <v>3</v>
      </c>
      <c r="H10" s="135"/>
      <c r="I10" s="136"/>
      <c r="J10" s="49"/>
      <c r="K10" s="30"/>
      <c r="L10" s="12"/>
      <c r="M10" s="12"/>
      <c r="N10" s="41"/>
    </row>
    <row r="11" spans="1:19" ht="28.5" customHeight="1" x14ac:dyDescent="0.15">
      <c r="A11" s="39"/>
      <c r="B11" s="154" t="s">
        <v>53</v>
      </c>
      <c r="C11" s="144"/>
      <c r="D11" s="144"/>
      <c r="E11" s="144"/>
      <c r="F11" s="145"/>
      <c r="G11" s="70" t="s">
        <v>34</v>
      </c>
      <c r="H11" s="9"/>
      <c r="I11" s="15" t="s">
        <v>12</v>
      </c>
      <c r="J11" s="50">
        <f>'都市型軽費老人ホーム (1年目)'!T8</f>
        <v>0</v>
      </c>
      <c r="K11" s="25">
        <f>ROUNDDOWN($H11*$C$10*K$10*12/1000,)</f>
        <v>0</v>
      </c>
      <c r="L11" s="25">
        <f t="shared" ref="K11:N18" si="0">ROUNDDOWN($H11*$C$10*L$10*12/1000,)</f>
        <v>0</v>
      </c>
      <c r="M11" s="25">
        <f t="shared" si="0"/>
        <v>0</v>
      </c>
      <c r="N11" s="46">
        <f t="shared" si="0"/>
        <v>0</v>
      </c>
    </row>
    <row r="12" spans="1:19" ht="28.5" customHeight="1" x14ac:dyDescent="0.15">
      <c r="A12" s="40"/>
      <c r="B12" s="146" t="s">
        <v>52</v>
      </c>
      <c r="C12" s="126"/>
      <c r="D12" s="126"/>
      <c r="E12" s="126"/>
      <c r="F12" s="127"/>
      <c r="G12" s="71" t="s">
        <v>34</v>
      </c>
      <c r="H12" s="5"/>
      <c r="I12" s="13" t="s">
        <v>12</v>
      </c>
      <c r="J12" s="50">
        <f>'都市型軽費老人ホーム (1年目)'!T9</f>
        <v>0</v>
      </c>
      <c r="K12" s="27">
        <f t="shared" si="0"/>
        <v>0</v>
      </c>
      <c r="L12" s="27">
        <f t="shared" si="0"/>
        <v>0</v>
      </c>
      <c r="M12" s="27">
        <f t="shared" si="0"/>
        <v>0</v>
      </c>
      <c r="N12" s="43">
        <f t="shared" si="0"/>
        <v>0</v>
      </c>
    </row>
    <row r="13" spans="1:19" ht="28.5" customHeight="1" x14ac:dyDescent="0.15">
      <c r="A13" s="40"/>
      <c r="B13" s="146" t="s">
        <v>51</v>
      </c>
      <c r="C13" s="126"/>
      <c r="D13" s="126"/>
      <c r="E13" s="126"/>
      <c r="F13" s="127"/>
      <c r="G13" s="71" t="s">
        <v>34</v>
      </c>
      <c r="H13" s="5"/>
      <c r="I13" s="13" t="s">
        <v>12</v>
      </c>
      <c r="J13" s="50">
        <f>'都市型軽費老人ホーム (1年目)'!T10</f>
        <v>0</v>
      </c>
      <c r="K13" s="27">
        <f t="shared" si="0"/>
        <v>0</v>
      </c>
      <c r="L13" s="27">
        <f t="shared" si="0"/>
        <v>0</v>
      </c>
      <c r="M13" s="27">
        <f t="shared" si="0"/>
        <v>0</v>
      </c>
      <c r="N13" s="43">
        <f t="shared" si="0"/>
        <v>0</v>
      </c>
    </row>
    <row r="14" spans="1:19" ht="28.5" customHeight="1" x14ac:dyDescent="0.15">
      <c r="A14" s="40"/>
      <c r="B14" s="147" t="s">
        <v>50</v>
      </c>
      <c r="C14" s="148"/>
      <c r="D14" s="148"/>
      <c r="E14" s="148"/>
      <c r="F14" s="149"/>
      <c r="G14" s="72" t="s">
        <v>34</v>
      </c>
      <c r="H14" s="11"/>
      <c r="I14" s="13" t="s">
        <v>12</v>
      </c>
      <c r="J14" s="50">
        <f>'都市型軽費老人ホーム (1年目)'!T11</f>
        <v>0</v>
      </c>
      <c r="K14" s="27">
        <f t="shared" si="0"/>
        <v>0</v>
      </c>
      <c r="L14" s="27">
        <f t="shared" si="0"/>
        <v>0</v>
      </c>
      <c r="M14" s="27">
        <f t="shared" si="0"/>
        <v>0</v>
      </c>
      <c r="N14" s="43">
        <f t="shared" si="0"/>
        <v>0</v>
      </c>
    </row>
    <row r="15" spans="1:19" ht="28.5" customHeight="1" x14ac:dyDescent="0.15">
      <c r="A15" s="40"/>
      <c r="B15" s="147" t="s">
        <v>49</v>
      </c>
      <c r="C15" s="148"/>
      <c r="D15" s="148"/>
      <c r="E15" s="148"/>
      <c r="F15" s="149"/>
      <c r="G15" s="72" t="s">
        <v>34</v>
      </c>
      <c r="H15" s="11"/>
      <c r="I15" s="13" t="s">
        <v>12</v>
      </c>
      <c r="J15" s="50">
        <f>'都市型軽費老人ホーム (1年目)'!T12</f>
        <v>0</v>
      </c>
      <c r="K15" s="27">
        <f t="shared" si="0"/>
        <v>0</v>
      </c>
      <c r="L15" s="27">
        <f t="shared" si="0"/>
        <v>0</v>
      </c>
      <c r="M15" s="27">
        <f t="shared" si="0"/>
        <v>0</v>
      </c>
      <c r="N15" s="43">
        <f t="shared" si="0"/>
        <v>0</v>
      </c>
    </row>
    <row r="16" spans="1:19" ht="28.5" customHeight="1" x14ac:dyDescent="0.15">
      <c r="A16" s="40"/>
      <c r="B16" s="147" t="s">
        <v>48</v>
      </c>
      <c r="C16" s="148"/>
      <c r="D16" s="148"/>
      <c r="E16" s="148"/>
      <c r="F16" s="149"/>
      <c r="G16" s="10"/>
      <c r="H16" s="11"/>
      <c r="I16" s="13" t="s">
        <v>12</v>
      </c>
      <c r="J16" s="50">
        <f>'都市型軽費老人ホーム (1年目)'!T13</f>
        <v>0</v>
      </c>
      <c r="K16" s="27">
        <f t="shared" si="0"/>
        <v>0</v>
      </c>
      <c r="L16" s="27">
        <f t="shared" si="0"/>
        <v>0</v>
      </c>
      <c r="M16" s="27">
        <f t="shared" si="0"/>
        <v>0</v>
      </c>
      <c r="N16" s="43">
        <f t="shared" si="0"/>
        <v>0</v>
      </c>
    </row>
    <row r="17" spans="1:14" ht="28.5" customHeight="1" x14ac:dyDescent="0.15">
      <c r="A17" s="40"/>
      <c r="B17" s="147"/>
      <c r="C17" s="148"/>
      <c r="D17" s="148"/>
      <c r="E17" s="148"/>
      <c r="F17" s="149"/>
      <c r="G17" s="10"/>
      <c r="H17" s="11"/>
      <c r="I17" s="13" t="s">
        <v>12</v>
      </c>
      <c r="J17" s="50">
        <f>'都市型軽費老人ホーム (1年目)'!T14</f>
        <v>0</v>
      </c>
      <c r="K17" s="27">
        <f t="shared" si="0"/>
        <v>0</v>
      </c>
      <c r="L17" s="27">
        <f t="shared" si="0"/>
        <v>0</v>
      </c>
      <c r="M17" s="27">
        <f t="shared" si="0"/>
        <v>0</v>
      </c>
      <c r="N17" s="43">
        <f t="shared" si="0"/>
        <v>0</v>
      </c>
    </row>
    <row r="18" spans="1:14" ht="28.5" customHeight="1" x14ac:dyDescent="0.15">
      <c r="A18" s="40"/>
      <c r="B18" s="150"/>
      <c r="C18" s="151"/>
      <c r="D18" s="151"/>
      <c r="E18" s="151"/>
      <c r="F18" s="152"/>
      <c r="G18" s="10"/>
      <c r="H18" s="11"/>
      <c r="I18" s="14" t="s">
        <v>12</v>
      </c>
      <c r="J18" s="50">
        <f>'都市型軽費老人ホーム (1年目)'!T15</f>
        <v>0</v>
      </c>
      <c r="K18" s="28">
        <f t="shared" si="0"/>
        <v>0</v>
      </c>
      <c r="L18" s="28">
        <f t="shared" si="0"/>
        <v>0</v>
      </c>
      <c r="M18" s="28">
        <f t="shared" si="0"/>
        <v>0</v>
      </c>
      <c r="N18" s="44">
        <f t="shared" si="0"/>
        <v>0</v>
      </c>
    </row>
    <row r="19" spans="1:14" ht="28.5" customHeight="1" x14ac:dyDescent="0.15">
      <c r="A19" s="137" t="s">
        <v>106</v>
      </c>
      <c r="B19" s="138"/>
      <c r="C19" s="138"/>
      <c r="D19" s="138"/>
      <c r="E19" s="138"/>
      <c r="F19" s="138"/>
      <c r="G19" s="138"/>
      <c r="H19" s="138"/>
      <c r="I19" s="139"/>
      <c r="J19" s="22">
        <f t="shared" ref="J19:N19" si="1">SUM(J11:J18)</f>
        <v>0</v>
      </c>
      <c r="K19" s="52">
        <f t="shared" si="1"/>
        <v>0</v>
      </c>
      <c r="L19" s="23">
        <f t="shared" si="1"/>
        <v>0</v>
      </c>
      <c r="M19" s="23">
        <f t="shared" si="1"/>
        <v>0</v>
      </c>
      <c r="N19" s="45">
        <f t="shared" si="1"/>
        <v>0</v>
      </c>
    </row>
    <row r="20" spans="1:14" ht="28.5" customHeight="1" thickBot="1" x14ac:dyDescent="0.2">
      <c r="A20" s="140" t="s">
        <v>19</v>
      </c>
      <c r="B20" s="141"/>
      <c r="C20" s="141"/>
      <c r="D20" s="141"/>
      <c r="E20" s="141"/>
      <c r="F20" s="141"/>
      <c r="G20" s="141"/>
      <c r="H20" s="141"/>
      <c r="I20" s="142"/>
      <c r="J20" s="37">
        <f>J19</f>
        <v>0</v>
      </c>
      <c r="K20" s="56">
        <f>K19</f>
        <v>0</v>
      </c>
      <c r="L20" s="56">
        <f t="shared" ref="L20:N20" si="2">L19</f>
        <v>0</v>
      </c>
      <c r="M20" s="56">
        <f t="shared" si="2"/>
        <v>0</v>
      </c>
      <c r="N20" s="88">
        <f t="shared" si="2"/>
        <v>0</v>
      </c>
    </row>
    <row r="21" spans="1:14" ht="28.5" customHeight="1" x14ac:dyDescent="0.15">
      <c r="A21" s="58"/>
      <c r="B21" s="58"/>
      <c r="C21" s="58"/>
      <c r="D21" s="58"/>
      <c r="E21" s="58"/>
      <c r="F21" s="58"/>
      <c r="G21" s="58"/>
      <c r="H21" s="58"/>
      <c r="I21" s="58"/>
      <c r="J21" s="59"/>
      <c r="K21" s="59"/>
      <c r="L21" s="59"/>
      <c r="M21" s="59"/>
      <c r="N21" s="59"/>
    </row>
  </sheetData>
  <mergeCells count="16">
    <mergeCell ref="B16:F16"/>
    <mergeCell ref="B17:F17"/>
    <mergeCell ref="B18:F18"/>
    <mergeCell ref="A19:I19"/>
    <mergeCell ref="A20:I20"/>
    <mergeCell ref="B15:F15"/>
    <mergeCell ref="B11:F11"/>
    <mergeCell ref="B12:F12"/>
    <mergeCell ref="B13:F13"/>
    <mergeCell ref="B14:F14"/>
    <mergeCell ref="M2:N2"/>
    <mergeCell ref="A8:I8"/>
    <mergeCell ref="A9:F9"/>
    <mergeCell ref="G9:I9"/>
    <mergeCell ref="A10:B10"/>
    <mergeCell ref="G10:I10"/>
  </mergeCells>
  <phoneticPr fontId="2"/>
  <pageMargins left="0.78740157480314965" right="0.78740157480314965" top="0.78740157480314965" bottom="0.78740157480314965" header="0.51181102362204722" footer="0.11811023622047245"/>
  <pageSetup paperSize="9" scale="9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S30"/>
  <sheetViews>
    <sheetView showGridLines="0" view="pageBreakPreview" zoomScaleNormal="100" zoomScaleSheetLayoutView="100" workbookViewId="0">
      <selection activeCell="P16" sqref="P16"/>
    </sheetView>
  </sheetViews>
  <sheetFormatPr defaultColWidth="9.140625" defaultRowHeight="28.5" customHeight="1" x14ac:dyDescent="0.15"/>
  <cols>
    <col min="1" max="2" width="2.7109375" style="1" customWidth="1"/>
    <col min="3" max="3" width="9.42578125" style="1" bestFit="1" customWidth="1"/>
    <col min="4" max="4" width="3.28515625" style="1" bestFit="1" customWidth="1"/>
    <col min="5" max="5" width="4.5703125" style="1" bestFit="1" customWidth="1"/>
    <col min="6" max="6" width="4.85546875" style="1" bestFit="1" customWidth="1"/>
    <col min="7" max="7" width="3.140625" style="1" customWidth="1"/>
    <col min="8" max="8" width="7.42578125" style="1" customWidth="1"/>
    <col min="9" max="9" width="3" style="1" bestFit="1" customWidth="1"/>
    <col min="10" max="10" width="11" style="1" customWidth="1"/>
    <col min="11" max="14" width="11" style="19" customWidth="1"/>
    <col min="15" max="16384" width="9.140625" style="1"/>
  </cols>
  <sheetData>
    <row r="1" spans="1:19" ht="28.5" customHeight="1" x14ac:dyDescent="0.15">
      <c r="A1" s="65" t="s">
        <v>114</v>
      </c>
      <c r="B1" s="31"/>
      <c r="C1" s="31"/>
      <c r="D1" s="31"/>
      <c r="E1" s="31"/>
      <c r="F1" s="31"/>
      <c r="G1" s="31"/>
      <c r="H1" s="31"/>
      <c r="I1" s="31"/>
      <c r="J1" s="31"/>
      <c r="K1" s="18"/>
      <c r="L1" s="18"/>
      <c r="O1" s="36"/>
      <c r="P1" s="36"/>
      <c r="Q1" s="36"/>
    </row>
    <row r="2" spans="1:19" ht="28.5" customHeight="1" x14ac:dyDescent="0.15">
      <c r="A2" s="34"/>
      <c r="B2" s="31"/>
      <c r="C2" s="31"/>
      <c r="D2" s="31"/>
      <c r="E2" s="31"/>
      <c r="F2" s="31"/>
      <c r="G2" s="31"/>
      <c r="H2" s="31"/>
      <c r="I2" s="31"/>
      <c r="J2" s="31"/>
      <c r="K2" s="18"/>
      <c r="L2" s="110"/>
      <c r="M2" s="122"/>
      <c r="N2" s="122"/>
      <c r="O2" s="36"/>
      <c r="P2" s="36"/>
      <c r="Q2" s="36"/>
    </row>
    <row r="3" spans="1:19" ht="28.5" customHeight="1" x14ac:dyDescent="0.15">
      <c r="A3" s="33"/>
      <c r="B3" s="33"/>
      <c r="C3" s="33"/>
      <c r="D3" s="33"/>
      <c r="E3" s="33"/>
      <c r="F3" s="33"/>
      <c r="G3" s="33"/>
      <c r="H3" s="33"/>
      <c r="I3" s="33"/>
      <c r="J3" s="33"/>
      <c r="K3" s="20"/>
      <c r="L3" s="20"/>
      <c r="M3" s="68"/>
    </row>
    <row r="4" spans="1:19" ht="22.5" customHeight="1" thickBot="1" x14ac:dyDescent="0.2">
      <c r="A4" s="33"/>
      <c r="B4" s="33"/>
      <c r="C4" s="33"/>
      <c r="D4" s="33"/>
      <c r="E4" s="33"/>
      <c r="F4" s="33"/>
      <c r="G4" s="33"/>
      <c r="H4" s="33"/>
      <c r="I4" s="33"/>
      <c r="J4" s="33"/>
      <c r="K4" s="20"/>
      <c r="L4" s="20"/>
      <c r="M4" s="68"/>
      <c r="N4" s="101" t="s">
        <v>111</v>
      </c>
      <c r="O4" s="99"/>
      <c r="P4" s="100"/>
      <c r="Q4" s="99"/>
      <c r="S4" s="102"/>
    </row>
    <row r="5" spans="1:19" ht="22.5" customHeight="1" thickBot="1" x14ac:dyDescent="0.2">
      <c r="A5" s="33"/>
      <c r="B5" s="33"/>
      <c r="C5" s="33"/>
      <c r="D5" s="33"/>
      <c r="E5" s="33"/>
      <c r="F5" s="33"/>
      <c r="G5" s="33"/>
      <c r="H5" s="33"/>
      <c r="I5" s="33"/>
      <c r="J5" s="99"/>
      <c r="K5" s="103" t="s">
        <v>107</v>
      </c>
      <c r="L5" s="104">
        <f>K29</f>
        <v>0</v>
      </c>
      <c r="M5" s="105" t="s">
        <v>108</v>
      </c>
      <c r="N5" s="104">
        <f>L5*3/12</f>
        <v>0</v>
      </c>
      <c r="S5" s="102"/>
    </row>
    <row r="6" spans="1:19" ht="22.5" customHeight="1" x14ac:dyDescent="0.15">
      <c r="A6" s="33"/>
      <c r="B6" s="33"/>
      <c r="C6" s="33"/>
      <c r="D6" s="33"/>
      <c r="E6" s="33"/>
      <c r="F6" s="33"/>
      <c r="G6" s="33"/>
      <c r="H6" s="33"/>
      <c r="I6" s="33"/>
      <c r="J6" s="33"/>
      <c r="K6" s="20"/>
      <c r="L6" s="20"/>
      <c r="M6" s="1"/>
      <c r="N6" s="107" t="s">
        <v>109</v>
      </c>
      <c r="P6" s="103"/>
      <c r="Q6" s="106"/>
    </row>
    <row r="7" spans="1:19" ht="28.5" customHeight="1" x14ac:dyDescent="0.15">
      <c r="A7" s="33"/>
      <c r="B7" s="33"/>
      <c r="C7" s="33"/>
      <c r="D7" s="33"/>
      <c r="E7" s="33"/>
      <c r="F7" s="33"/>
      <c r="G7" s="33"/>
      <c r="H7" s="33"/>
      <c r="I7" s="33"/>
      <c r="J7" s="33"/>
      <c r="K7" s="20"/>
      <c r="L7" s="20"/>
      <c r="M7" s="68"/>
    </row>
    <row r="8" spans="1:19" ht="28.5" customHeight="1" thickBot="1" x14ac:dyDescent="0.2">
      <c r="A8" s="128" t="s">
        <v>118</v>
      </c>
      <c r="B8" s="128"/>
      <c r="C8" s="128"/>
      <c r="D8" s="128"/>
      <c r="E8" s="128"/>
      <c r="F8" s="128"/>
      <c r="G8" s="128"/>
      <c r="H8" s="128"/>
      <c r="I8" s="128"/>
      <c r="J8" s="60"/>
      <c r="K8" s="62" t="s">
        <v>22</v>
      </c>
      <c r="L8" s="35"/>
      <c r="M8" s="62"/>
      <c r="N8" s="61" t="s">
        <v>21</v>
      </c>
    </row>
    <row r="9" spans="1:19" ht="28.5" customHeight="1" thickBot="1" x14ac:dyDescent="0.2">
      <c r="A9" s="129"/>
      <c r="B9" s="130"/>
      <c r="C9" s="130"/>
      <c r="D9" s="130"/>
      <c r="E9" s="130"/>
      <c r="F9" s="130"/>
      <c r="G9" s="131" t="s">
        <v>18</v>
      </c>
      <c r="H9" s="132"/>
      <c r="I9" s="133"/>
      <c r="J9" s="64" t="s">
        <v>35</v>
      </c>
      <c r="K9" s="57" t="s">
        <v>116</v>
      </c>
      <c r="L9" s="66" t="s">
        <v>117</v>
      </c>
      <c r="M9" s="57" t="s">
        <v>131</v>
      </c>
      <c r="N9" s="67" t="s">
        <v>132</v>
      </c>
    </row>
    <row r="10" spans="1:19" ht="28.5" customHeight="1" x14ac:dyDescent="0.15">
      <c r="A10" s="134" t="s">
        <v>20</v>
      </c>
      <c r="B10" s="135"/>
      <c r="C10" s="29"/>
      <c r="D10" s="111" t="s">
        <v>0</v>
      </c>
      <c r="E10" s="111"/>
      <c r="F10" s="111"/>
      <c r="G10" s="135"/>
      <c r="H10" s="135"/>
      <c r="I10" s="136"/>
      <c r="J10" s="112"/>
      <c r="K10" s="30"/>
      <c r="L10" s="12"/>
      <c r="M10" s="12"/>
      <c r="N10" s="41"/>
    </row>
    <row r="11" spans="1:19" ht="28.5" customHeight="1" x14ac:dyDescent="0.15">
      <c r="A11" s="40"/>
      <c r="B11" s="6"/>
      <c r="C11" s="6"/>
      <c r="D11" s="6"/>
      <c r="E11" s="6"/>
      <c r="F11" s="6"/>
      <c r="G11" s="6"/>
      <c r="H11" s="16" t="s">
        <v>15</v>
      </c>
      <c r="I11" s="17" t="s">
        <v>2</v>
      </c>
      <c r="J11" s="119">
        <f>'包括 (1年目) '!T8</f>
        <v>0</v>
      </c>
      <c r="K11" s="113"/>
      <c r="L11" s="113"/>
      <c r="M11" s="113"/>
      <c r="N11" s="114"/>
    </row>
    <row r="12" spans="1:19" ht="28.5" customHeight="1" x14ac:dyDescent="0.15">
      <c r="A12" s="40"/>
      <c r="B12" s="7"/>
      <c r="C12" s="2"/>
      <c r="D12" s="4" t="s">
        <v>4</v>
      </c>
      <c r="E12" s="5"/>
      <c r="F12" s="3" t="s">
        <v>5</v>
      </c>
      <c r="G12" s="2"/>
      <c r="H12" s="32"/>
      <c r="I12" s="13" t="s">
        <v>6</v>
      </c>
      <c r="J12" s="120">
        <f>'包括 (1年目) '!T9</f>
        <v>0</v>
      </c>
      <c r="K12" s="115"/>
      <c r="L12" s="115"/>
      <c r="M12" s="115"/>
      <c r="N12" s="116"/>
    </row>
    <row r="13" spans="1:19" ht="28.5" customHeight="1" x14ac:dyDescent="0.15">
      <c r="A13" s="40"/>
      <c r="B13" s="123"/>
      <c r="C13" s="126"/>
      <c r="D13" s="126"/>
      <c r="E13" s="126"/>
      <c r="F13" s="127"/>
      <c r="G13" s="2"/>
      <c r="H13" s="32"/>
      <c r="I13" s="13" t="s">
        <v>6</v>
      </c>
      <c r="J13" s="120">
        <f>'包括 (1年目) '!T10</f>
        <v>0</v>
      </c>
      <c r="K13" s="115"/>
      <c r="L13" s="115"/>
      <c r="M13" s="115"/>
      <c r="N13" s="116"/>
    </row>
    <row r="14" spans="1:19" ht="28.5" customHeight="1" x14ac:dyDescent="0.15">
      <c r="A14" s="40"/>
      <c r="B14" s="124"/>
      <c r="C14" s="126"/>
      <c r="D14" s="126"/>
      <c r="E14" s="126"/>
      <c r="F14" s="127"/>
      <c r="G14" s="2"/>
      <c r="H14" s="32"/>
      <c r="I14" s="13" t="s">
        <v>6</v>
      </c>
      <c r="J14" s="120">
        <f>'包括 (1年目) '!T11</f>
        <v>0</v>
      </c>
      <c r="K14" s="115"/>
      <c r="L14" s="115"/>
      <c r="M14" s="115"/>
      <c r="N14" s="116"/>
    </row>
    <row r="15" spans="1:19" ht="28.5" customHeight="1" x14ac:dyDescent="0.15">
      <c r="A15" s="40"/>
      <c r="B15" s="124"/>
      <c r="C15" s="126"/>
      <c r="D15" s="126"/>
      <c r="E15" s="126"/>
      <c r="F15" s="127"/>
      <c r="G15" s="2"/>
      <c r="H15" s="32"/>
      <c r="I15" s="13" t="s">
        <v>6</v>
      </c>
      <c r="J15" s="120">
        <f>'包括 (1年目) '!T12</f>
        <v>0</v>
      </c>
      <c r="K15" s="115"/>
      <c r="L15" s="115"/>
      <c r="M15" s="115"/>
      <c r="N15" s="116"/>
    </row>
    <row r="16" spans="1:19" ht="28.5" customHeight="1" x14ac:dyDescent="0.15">
      <c r="A16" s="40"/>
      <c r="B16" s="124"/>
      <c r="C16" s="126"/>
      <c r="D16" s="126"/>
      <c r="E16" s="126"/>
      <c r="F16" s="127"/>
      <c r="G16" s="2"/>
      <c r="H16" s="32"/>
      <c r="I16" s="13" t="s">
        <v>6</v>
      </c>
      <c r="J16" s="120">
        <f>'包括 (1年目) '!T13</f>
        <v>0</v>
      </c>
      <c r="K16" s="115"/>
      <c r="L16" s="115"/>
      <c r="M16" s="115"/>
      <c r="N16" s="116"/>
    </row>
    <row r="17" spans="1:14" ht="28.5" customHeight="1" x14ac:dyDescent="0.15">
      <c r="A17" s="40"/>
      <c r="B17" s="124"/>
      <c r="C17" s="126"/>
      <c r="D17" s="126"/>
      <c r="E17" s="126"/>
      <c r="F17" s="127"/>
      <c r="G17" s="2"/>
      <c r="H17" s="32"/>
      <c r="I17" s="13" t="s">
        <v>6</v>
      </c>
      <c r="J17" s="120">
        <f>'包括 (1年目) '!T14</f>
        <v>0</v>
      </c>
      <c r="K17" s="115"/>
      <c r="L17" s="115"/>
      <c r="M17" s="115"/>
      <c r="N17" s="116"/>
    </row>
    <row r="18" spans="1:14" ht="28.5" customHeight="1" x14ac:dyDescent="0.15">
      <c r="A18" s="40"/>
      <c r="B18" s="124"/>
      <c r="C18" s="126"/>
      <c r="D18" s="126"/>
      <c r="E18" s="126"/>
      <c r="F18" s="127"/>
      <c r="G18" s="2"/>
      <c r="H18" s="32"/>
      <c r="I18" s="13" t="s">
        <v>6</v>
      </c>
      <c r="J18" s="120">
        <f>'包括 (1年目) '!T15</f>
        <v>0</v>
      </c>
      <c r="K18" s="115"/>
      <c r="L18" s="115"/>
      <c r="M18" s="115"/>
      <c r="N18" s="116"/>
    </row>
    <row r="19" spans="1:14" ht="28.5" customHeight="1" x14ac:dyDescent="0.15">
      <c r="A19" s="40"/>
      <c r="B19" s="124"/>
      <c r="C19" s="126"/>
      <c r="D19" s="126"/>
      <c r="E19" s="126"/>
      <c r="F19" s="127"/>
      <c r="G19" s="2"/>
      <c r="H19" s="32"/>
      <c r="I19" s="13" t="s">
        <v>6</v>
      </c>
      <c r="J19" s="120">
        <f>'包括 (1年目) '!T16</f>
        <v>0</v>
      </c>
      <c r="K19" s="115"/>
      <c r="L19" s="115"/>
      <c r="M19" s="115"/>
      <c r="N19" s="116"/>
    </row>
    <row r="20" spans="1:14" ht="28.5" customHeight="1" x14ac:dyDescent="0.15">
      <c r="A20" s="40"/>
      <c r="B20" s="125"/>
      <c r="C20" s="126"/>
      <c r="D20" s="126"/>
      <c r="E20" s="126"/>
      <c r="F20" s="127"/>
      <c r="G20" s="10"/>
      <c r="H20" s="69"/>
      <c r="I20" s="14"/>
      <c r="J20" s="121">
        <f>'包括 (1年目) '!T17</f>
        <v>0</v>
      </c>
      <c r="K20" s="117"/>
      <c r="L20" s="117"/>
      <c r="M20" s="117"/>
      <c r="N20" s="118"/>
    </row>
    <row r="21" spans="1:14" ht="28.5" customHeight="1" x14ac:dyDescent="0.15">
      <c r="A21" s="137" t="s">
        <v>119</v>
      </c>
      <c r="B21" s="138"/>
      <c r="C21" s="138"/>
      <c r="D21" s="138"/>
      <c r="E21" s="138"/>
      <c r="F21" s="138"/>
      <c r="G21" s="138"/>
      <c r="H21" s="138"/>
      <c r="I21" s="139"/>
      <c r="J21" s="22">
        <f t="shared" ref="J21:N21" si="0">SUM(J12:J20)</f>
        <v>0</v>
      </c>
      <c r="K21" s="52">
        <f t="shared" si="0"/>
        <v>0</v>
      </c>
      <c r="L21" s="23">
        <f t="shared" si="0"/>
        <v>0</v>
      </c>
      <c r="M21" s="23">
        <f t="shared" si="0"/>
        <v>0</v>
      </c>
      <c r="N21" s="45">
        <f t="shared" si="0"/>
        <v>0</v>
      </c>
    </row>
    <row r="22" spans="1:14" ht="28.5" customHeight="1" x14ac:dyDescent="0.15">
      <c r="A22" s="39"/>
      <c r="B22" s="143"/>
      <c r="C22" s="144"/>
      <c r="D22" s="144"/>
      <c r="E22" s="144"/>
      <c r="F22" s="145"/>
      <c r="G22" s="8"/>
      <c r="H22" s="9"/>
      <c r="I22" s="15" t="s">
        <v>12</v>
      </c>
      <c r="J22" s="24">
        <f>'包括 (1年目) '!T19</f>
        <v>0</v>
      </c>
      <c r="K22" s="53"/>
      <c r="L22" s="25"/>
      <c r="M22" s="25"/>
      <c r="N22" s="46"/>
    </row>
    <row r="23" spans="1:14" ht="28.5" customHeight="1" x14ac:dyDescent="0.15">
      <c r="A23" s="40"/>
      <c r="B23" s="146"/>
      <c r="C23" s="126"/>
      <c r="D23" s="126"/>
      <c r="E23" s="126"/>
      <c r="F23" s="127"/>
      <c r="G23" s="2"/>
      <c r="H23" s="5"/>
      <c r="I23" s="13" t="s">
        <v>12</v>
      </c>
      <c r="J23" s="26">
        <f>'包括 (1年目) '!T20</f>
        <v>0</v>
      </c>
      <c r="K23" s="54"/>
      <c r="L23" s="27"/>
      <c r="M23" s="27"/>
      <c r="N23" s="43"/>
    </row>
    <row r="24" spans="1:14" ht="28.5" customHeight="1" x14ac:dyDescent="0.15">
      <c r="A24" s="40"/>
      <c r="B24" s="146"/>
      <c r="C24" s="126"/>
      <c r="D24" s="126"/>
      <c r="E24" s="126"/>
      <c r="F24" s="127"/>
      <c r="G24" s="2"/>
      <c r="H24" s="5"/>
      <c r="I24" s="13" t="s">
        <v>12</v>
      </c>
      <c r="J24" s="26">
        <f>'包括 (1年目) '!T21</f>
        <v>0</v>
      </c>
      <c r="K24" s="54"/>
      <c r="L24" s="27"/>
      <c r="M24" s="27"/>
      <c r="N24" s="43"/>
    </row>
    <row r="25" spans="1:14" ht="28.5" customHeight="1" x14ac:dyDescent="0.15">
      <c r="A25" s="40"/>
      <c r="B25" s="147"/>
      <c r="C25" s="148"/>
      <c r="D25" s="148"/>
      <c r="E25" s="148"/>
      <c r="F25" s="149"/>
      <c r="G25" s="10"/>
      <c r="H25" s="11"/>
      <c r="I25" s="13" t="s">
        <v>12</v>
      </c>
      <c r="J25" s="26">
        <f>'包括 (1年目) '!T22</f>
        <v>0</v>
      </c>
      <c r="K25" s="54"/>
      <c r="L25" s="27"/>
      <c r="M25" s="27"/>
      <c r="N25" s="43"/>
    </row>
    <row r="26" spans="1:14" ht="28.5" customHeight="1" x14ac:dyDescent="0.15">
      <c r="A26" s="40"/>
      <c r="B26" s="147"/>
      <c r="C26" s="148"/>
      <c r="D26" s="148"/>
      <c r="E26" s="148"/>
      <c r="F26" s="149"/>
      <c r="G26" s="10"/>
      <c r="H26" s="11"/>
      <c r="I26" s="13" t="s">
        <v>12</v>
      </c>
      <c r="J26" s="26">
        <f>'包括 (1年目) '!T23</f>
        <v>0</v>
      </c>
      <c r="K26" s="54"/>
      <c r="L26" s="27"/>
      <c r="M26" s="27"/>
      <c r="N26" s="43"/>
    </row>
    <row r="27" spans="1:14" ht="28.5" customHeight="1" x14ac:dyDescent="0.15">
      <c r="A27" s="40"/>
      <c r="B27" s="147"/>
      <c r="C27" s="148"/>
      <c r="D27" s="148"/>
      <c r="E27" s="148"/>
      <c r="F27" s="149"/>
      <c r="G27" s="10"/>
      <c r="H27" s="11"/>
      <c r="I27" s="13" t="s">
        <v>12</v>
      </c>
      <c r="J27" s="26">
        <f>'包括 (1年目) '!T24</f>
        <v>0</v>
      </c>
      <c r="K27" s="54"/>
      <c r="L27" s="27"/>
      <c r="M27" s="27"/>
      <c r="N27" s="43"/>
    </row>
    <row r="28" spans="1:14" ht="28.5" customHeight="1" x14ac:dyDescent="0.15">
      <c r="A28" s="137" t="s">
        <v>120</v>
      </c>
      <c r="B28" s="138"/>
      <c r="C28" s="138"/>
      <c r="D28" s="138"/>
      <c r="E28" s="138"/>
      <c r="F28" s="138"/>
      <c r="G28" s="138"/>
      <c r="H28" s="138"/>
      <c r="I28" s="139"/>
      <c r="J28" s="22">
        <f>SUM(J22:J27)</f>
        <v>0</v>
      </c>
      <c r="K28" s="52">
        <f>SUM(K22:K27)</f>
        <v>0</v>
      </c>
      <c r="L28" s="23">
        <f>SUM(L22:L27)</f>
        <v>0</v>
      </c>
      <c r="M28" s="23">
        <f>SUM(M22:M27)</f>
        <v>0</v>
      </c>
      <c r="N28" s="45">
        <f>SUM(N22:N27)</f>
        <v>0</v>
      </c>
    </row>
    <row r="29" spans="1:14" ht="28.5" customHeight="1" thickBot="1" x14ac:dyDescent="0.2">
      <c r="A29" s="140" t="s">
        <v>19</v>
      </c>
      <c r="B29" s="141"/>
      <c r="C29" s="141"/>
      <c r="D29" s="141"/>
      <c r="E29" s="141"/>
      <c r="F29" s="141"/>
      <c r="G29" s="141"/>
      <c r="H29" s="141"/>
      <c r="I29" s="142"/>
      <c r="J29" s="37">
        <f>SUM(J28,J21)</f>
        <v>0</v>
      </c>
      <c r="K29" s="56">
        <f>SUM(K28,K21)</f>
        <v>0</v>
      </c>
      <c r="L29" s="38">
        <f>SUM(L28,L21)</f>
        <v>0</v>
      </c>
      <c r="M29" s="38">
        <f>SUM(M28,M21)</f>
        <v>0</v>
      </c>
      <c r="N29" s="47">
        <f>SUM(N28,N21)</f>
        <v>0</v>
      </c>
    </row>
    <row r="30" spans="1:14" ht="28.5" customHeight="1" x14ac:dyDescent="0.15">
      <c r="A30" s="58"/>
      <c r="B30" s="58"/>
      <c r="C30" s="58"/>
      <c r="D30" s="58"/>
      <c r="E30" s="58"/>
      <c r="F30" s="58"/>
      <c r="G30" s="58"/>
      <c r="H30" s="58"/>
      <c r="I30" s="58"/>
      <c r="J30" s="59"/>
      <c r="K30" s="59"/>
      <c r="L30" s="59"/>
      <c r="M30" s="59"/>
      <c r="N30" s="59"/>
    </row>
  </sheetData>
  <mergeCells count="24">
    <mergeCell ref="B27:F27"/>
    <mergeCell ref="A28:I28"/>
    <mergeCell ref="A29:I29"/>
    <mergeCell ref="A21:I21"/>
    <mergeCell ref="B22:F22"/>
    <mergeCell ref="B23:F23"/>
    <mergeCell ref="B24:F24"/>
    <mergeCell ref="B25:F25"/>
    <mergeCell ref="B26:F26"/>
    <mergeCell ref="B13:B20"/>
    <mergeCell ref="C13:F13"/>
    <mergeCell ref="C14:F14"/>
    <mergeCell ref="C15:F15"/>
    <mergeCell ref="C16:F16"/>
    <mergeCell ref="C17:F17"/>
    <mergeCell ref="C18:F18"/>
    <mergeCell ref="C19:F19"/>
    <mergeCell ref="C20:F20"/>
    <mergeCell ref="M2:N2"/>
    <mergeCell ref="A8:I8"/>
    <mergeCell ref="A9:F9"/>
    <mergeCell ref="G9:I9"/>
    <mergeCell ref="A10:B10"/>
    <mergeCell ref="G10:I10"/>
  </mergeCells>
  <phoneticPr fontId="2"/>
  <pageMargins left="0.78740157480314965" right="0.78740157480314965" top="0.78740157480314965" bottom="0.78740157480314965" header="0.51181102362204722" footer="0.11811023622047245"/>
  <pageSetup paperSize="9" scale="95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S29"/>
  <sheetViews>
    <sheetView showGridLines="0" view="pageBreakPreview" zoomScaleNormal="100" zoomScaleSheetLayoutView="100" workbookViewId="0">
      <selection activeCell="P16" sqref="P16"/>
    </sheetView>
  </sheetViews>
  <sheetFormatPr defaultColWidth="9.140625" defaultRowHeight="28.5" customHeight="1" x14ac:dyDescent="0.15"/>
  <cols>
    <col min="1" max="2" width="2.7109375" style="1" customWidth="1"/>
    <col min="3" max="3" width="9.42578125" style="1" bestFit="1" customWidth="1"/>
    <col min="4" max="4" width="3.28515625" style="1" bestFit="1" customWidth="1"/>
    <col min="5" max="5" width="4.5703125" style="1" bestFit="1" customWidth="1"/>
    <col min="6" max="6" width="4.85546875" style="1" bestFit="1" customWidth="1"/>
    <col min="7" max="7" width="3.140625" style="1" customWidth="1"/>
    <col min="8" max="8" width="7.42578125" style="1" customWidth="1"/>
    <col min="9" max="9" width="3" style="1" bestFit="1" customWidth="1"/>
    <col min="10" max="10" width="11" style="1" customWidth="1"/>
    <col min="11" max="14" width="11" style="19" customWidth="1"/>
    <col min="15" max="16384" width="9.140625" style="1"/>
  </cols>
  <sheetData>
    <row r="1" spans="1:19" ht="28.5" customHeight="1" x14ac:dyDescent="0.15">
      <c r="A1" s="65" t="s">
        <v>114</v>
      </c>
      <c r="B1" s="31"/>
      <c r="C1" s="31"/>
      <c r="D1" s="31"/>
      <c r="E1" s="31"/>
      <c r="F1" s="31"/>
      <c r="G1" s="31"/>
      <c r="H1" s="31"/>
      <c r="I1" s="31"/>
      <c r="J1" s="31"/>
      <c r="K1" s="18"/>
      <c r="L1" s="18"/>
      <c r="O1" s="36"/>
      <c r="P1" s="36"/>
      <c r="Q1" s="36"/>
    </row>
    <row r="2" spans="1:19" ht="28.5" customHeight="1" x14ac:dyDescent="0.15">
      <c r="A2" s="34"/>
      <c r="B2" s="31"/>
      <c r="C2" s="31"/>
      <c r="D2" s="31"/>
      <c r="E2" s="31"/>
      <c r="F2" s="31"/>
      <c r="G2" s="31"/>
      <c r="H2" s="31"/>
      <c r="I2" s="31"/>
      <c r="J2" s="31"/>
      <c r="K2" s="18"/>
      <c r="L2" s="110"/>
      <c r="M2" s="122"/>
      <c r="N2" s="122"/>
      <c r="O2" s="36"/>
      <c r="P2" s="36"/>
      <c r="Q2" s="36"/>
    </row>
    <row r="3" spans="1:19" ht="28.5" customHeight="1" x14ac:dyDescent="0.15">
      <c r="A3" s="33"/>
      <c r="B3" s="33"/>
      <c r="C3" s="33"/>
      <c r="D3" s="33"/>
      <c r="E3" s="33"/>
      <c r="F3" s="33"/>
      <c r="G3" s="33"/>
      <c r="H3" s="33"/>
      <c r="I3" s="33"/>
      <c r="J3" s="33"/>
      <c r="K3" s="20"/>
      <c r="L3" s="20"/>
      <c r="M3" s="68"/>
    </row>
    <row r="4" spans="1:19" ht="22.5" customHeight="1" thickBot="1" x14ac:dyDescent="0.2">
      <c r="A4" s="33"/>
      <c r="B4" s="33"/>
      <c r="C4" s="33"/>
      <c r="D4" s="33"/>
      <c r="E4" s="33"/>
      <c r="F4" s="33"/>
      <c r="G4" s="33"/>
      <c r="H4" s="33"/>
      <c r="I4" s="33"/>
      <c r="J4" s="33"/>
      <c r="K4" s="20"/>
      <c r="L4" s="20"/>
      <c r="M4" s="68"/>
      <c r="N4" s="101" t="s">
        <v>111</v>
      </c>
      <c r="O4" s="99"/>
      <c r="P4" s="100"/>
      <c r="Q4" s="99"/>
      <c r="S4" s="102"/>
    </row>
    <row r="5" spans="1:19" ht="22.5" customHeight="1" thickBot="1" x14ac:dyDescent="0.2">
      <c r="A5" s="33"/>
      <c r="B5" s="33"/>
      <c r="C5" s="33"/>
      <c r="D5" s="33"/>
      <c r="E5" s="33"/>
      <c r="F5" s="33"/>
      <c r="G5" s="33"/>
      <c r="H5" s="33"/>
      <c r="I5" s="33"/>
      <c r="J5" s="99"/>
      <c r="K5" s="103" t="s">
        <v>107</v>
      </c>
      <c r="L5" s="104">
        <f>K28</f>
        <v>547596</v>
      </c>
      <c r="M5" s="105" t="s">
        <v>108</v>
      </c>
      <c r="N5" s="104">
        <f>L5*3/12</f>
        <v>136899</v>
      </c>
      <c r="S5" s="102"/>
    </row>
    <row r="6" spans="1:19" ht="22.5" customHeight="1" x14ac:dyDescent="0.15">
      <c r="A6" s="33"/>
      <c r="B6" s="33"/>
      <c r="C6" s="33"/>
      <c r="D6" s="33"/>
      <c r="E6" s="33"/>
      <c r="F6" s="33"/>
      <c r="G6" s="33"/>
      <c r="H6" s="33"/>
      <c r="I6" s="33"/>
      <c r="J6" s="33"/>
      <c r="K6" s="20"/>
      <c r="L6" s="20"/>
      <c r="M6" s="1"/>
      <c r="N6" s="107" t="s">
        <v>109</v>
      </c>
      <c r="P6" s="103"/>
      <c r="Q6" s="106"/>
    </row>
    <row r="7" spans="1:19" ht="28.5" customHeight="1" x14ac:dyDescent="0.15">
      <c r="A7" s="33"/>
      <c r="B7" s="33"/>
      <c r="C7" s="33"/>
      <c r="D7" s="33"/>
      <c r="E7" s="33"/>
      <c r="F7" s="33"/>
      <c r="G7" s="33"/>
      <c r="H7" s="33"/>
      <c r="I7" s="33"/>
      <c r="J7" s="33"/>
      <c r="K7" s="20"/>
      <c r="L7" s="20"/>
      <c r="M7" s="68"/>
    </row>
    <row r="8" spans="1:19" ht="28.5" customHeight="1" thickBot="1" x14ac:dyDescent="0.2">
      <c r="A8" s="128" t="s">
        <v>36</v>
      </c>
      <c r="B8" s="128"/>
      <c r="C8" s="128"/>
      <c r="D8" s="128"/>
      <c r="E8" s="128"/>
      <c r="F8" s="128"/>
      <c r="G8" s="128"/>
      <c r="H8" s="128"/>
      <c r="I8" s="128"/>
      <c r="J8" s="60"/>
      <c r="K8" s="62" t="s">
        <v>22</v>
      </c>
      <c r="L8" s="35">
        <v>10.9</v>
      </c>
      <c r="M8" s="62"/>
      <c r="N8" s="61" t="s">
        <v>21</v>
      </c>
    </row>
    <row r="9" spans="1:19" ht="28.5" customHeight="1" thickBot="1" x14ac:dyDescent="0.2">
      <c r="A9" s="129"/>
      <c r="B9" s="130"/>
      <c r="C9" s="130"/>
      <c r="D9" s="130"/>
      <c r="E9" s="130"/>
      <c r="F9" s="130"/>
      <c r="G9" s="131" t="s">
        <v>18</v>
      </c>
      <c r="H9" s="132"/>
      <c r="I9" s="133"/>
      <c r="J9" s="64" t="s">
        <v>25</v>
      </c>
      <c r="K9" s="57" t="s">
        <v>26</v>
      </c>
      <c r="L9" s="66" t="s">
        <v>27</v>
      </c>
      <c r="M9" s="57" t="s">
        <v>28</v>
      </c>
      <c r="N9" s="67" t="s">
        <v>35</v>
      </c>
    </row>
    <row r="10" spans="1:19" ht="28.5" customHeight="1" x14ac:dyDescent="0.15">
      <c r="A10" s="134" t="s">
        <v>20</v>
      </c>
      <c r="B10" s="135"/>
      <c r="C10" s="29">
        <v>120</v>
      </c>
      <c r="D10" s="80" t="s">
        <v>0</v>
      </c>
      <c r="E10" s="80"/>
      <c r="F10" s="80"/>
      <c r="G10" s="135" t="s">
        <v>3</v>
      </c>
      <c r="H10" s="135"/>
      <c r="I10" s="136"/>
      <c r="J10" s="49">
        <v>0.71</v>
      </c>
      <c r="K10" s="30">
        <v>0.95</v>
      </c>
      <c r="L10" s="12">
        <v>0.95</v>
      </c>
      <c r="M10" s="12">
        <v>0.95</v>
      </c>
      <c r="N10" s="41">
        <v>0.95</v>
      </c>
    </row>
    <row r="11" spans="1:19" ht="28.5" customHeight="1" x14ac:dyDescent="0.15">
      <c r="A11" s="40"/>
      <c r="B11" s="6" t="s">
        <v>1</v>
      </c>
      <c r="C11" s="6"/>
      <c r="D11" s="6"/>
      <c r="E11" s="6"/>
      <c r="F11" s="6"/>
      <c r="G11" s="6"/>
      <c r="H11" s="16" t="s">
        <v>15</v>
      </c>
      <c r="I11" s="17" t="s">
        <v>2</v>
      </c>
      <c r="J11" s="48"/>
      <c r="K11" s="21"/>
      <c r="L11" s="21"/>
      <c r="M11" s="21"/>
      <c r="N11" s="42"/>
    </row>
    <row r="12" spans="1:19" ht="28.5" customHeight="1" x14ac:dyDescent="0.15">
      <c r="A12" s="40"/>
      <c r="B12" s="7"/>
      <c r="C12" s="2" t="s">
        <v>8</v>
      </c>
      <c r="D12" s="4" t="s">
        <v>4</v>
      </c>
      <c r="E12" s="5">
        <v>25</v>
      </c>
      <c r="F12" s="3" t="s">
        <v>5</v>
      </c>
      <c r="G12" s="2"/>
      <c r="H12" s="32">
        <v>762</v>
      </c>
      <c r="I12" s="13" t="s">
        <v>6</v>
      </c>
      <c r="J12" s="50">
        <f>'記載例 (1年目)'!O9</f>
        <v>11401</v>
      </c>
      <c r="K12" s="27">
        <f t="shared" ref="K12:N14" si="0">ROUNDDOWN($E12*$H12*365*$L$8*K$10/1000,)</f>
        <v>72000</v>
      </c>
      <c r="L12" s="27">
        <f t="shared" si="0"/>
        <v>72000</v>
      </c>
      <c r="M12" s="27">
        <f t="shared" si="0"/>
        <v>72000</v>
      </c>
      <c r="N12" s="43">
        <f t="shared" si="0"/>
        <v>72000</v>
      </c>
    </row>
    <row r="13" spans="1:19" ht="28.5" customHeight="1" x14ac:dyDescent="0.15">
      <c r="A13" s="40"/>
      <c r="B13" s="7"/>
      <c r="C13" s="2" t="s">
        <v>9</v>
      </c>
      <c r="D13" s="4" t="s">
        <v>4</v>
      </c>
      <c r="E13" s="5">
        <v>65</v>
      </c>
      <c r="F13" s="3" t="s">
        <v>5</v>
      </c>
      <c r="G13" s="2"/>
      <c r="H13" s="32">
        <v>828</v>
      </c>
      <c r="I13" s="13" t="s">
        <v>6</v>
      </c>
      <c r="J13" s="50">
        <f>'記載例 (1年目)'!O10</f>
        <v>32216</v>
      </c>
      <c r="K13" s="27">
        <f t="shared" si="0"/>
        <v>203416</v>
      </c>
      <c r="L13" s="27">
        <f t="shared" si="0"/>
        <v>203416</v>
      </c>
      <c r="M13" s="27">
        <f t="shared" si="0"/>
        <v>203416</v>
      </c>
      <c r="N13" s="43">
        <f t="shared" si="0"/>
        <v>203416</v>
      </c>
    </row>
    <row r="14" spans="1:19" ht="28.5" customHeight="1" x14ac:dyDescent="0.15">
      <c r="A14" s="40"/>
      <c r="B14" s="7"/>
      <c r="C14" s="2" t="s">
        <v>10</v>
      </c>
      <c r="D14" s="4" t="s">
        <v>4</v>
      </c>
      <c r="E14" s="5">
        <v>30</v>
      </c>
      <c r="F14" s="3" t="s">
        <v>5</v>
      </c>
      <c r="G14" s="2"/>
      <c r="H14" s="32">
        <v>894</v>
      </c>
      <c r="I14" s="13" t="s">
        <v>6</v>
      </c>
      <c r="J14" s="50">
        <f>'記載例 (1年目)'!O11</f>
        <v>16053</v>
      </c>
      <c r="K14" s="27">
        <f t="shared" si="0"/>
        <v>101368</v>
      </c>
      <c r="L14" s="27">
        <f t="shared" si="0"/>
        <v>101368</v>
      </c>
      <c r="M14" s="27">
        <f t="shared" si="0"/>
        <v>101368</v>
      </c>
      <c r="N14" s="43">
        <f t="shared" si="0"/>
        <v>101368</v>
      </c>
    </row>
    <row r="15" spans="1:19" ht="28.5" customHeight="1" x14ac:dyDescent="0.15">
      <c r="A15" s="40"/>
      <c r="B15" s="123" t="s">
        <v>23</v>
      </c>
      <c r="C15" s="126" t="s">
        <v>11</v>
      </c>
      <c r="D15" s="126"/>
      <c r="E15" s="126"/>
      <c r="F15" s="127"/>
      <c r="G15" s="2"/>
      <c r="H15" s="32">
        <v>12</v>
      </c>
      <c r="I15" s="13" t="s">
        <v>6</v>
      </c>
      <c r="J15" s="50">
        <f>'記載例 (1年目)'!O12</f>
        <v>860</v>
      </c>
      <c r="K15" s="27">
        <f t="shared" ref="K15:N19" si="1">ROUNDDOWN($H15*$C$10*K$10*365*$L$8/1000,)</f>
        <v>5442</v>
      </c>
      <c r="L15" s="27">
        <f t="shared" si="1"/>
        <v>5442</v>
      </c>
      <c r="M15" s="27">
        <f t="shared" si="1"/>
        <v>5442</v>
      </c>
      <c r="N15" s="43">
        <f t="shared" si="1"/>
        <v>5442</v>
      </c>
    </row>
    <row r="16" spans="1:19" ht="28.5" customHeight="1" x14ac:dyDescent="0.15">
      <c r="A16" s="40"/>
      <c r="B16" s="124"/>
      <c r="C16" s="126" t="s">
        <v>98</v>
      </c>
      <c r="D16" s="126"/>
      <c r="E16" s="126"/>
      <c r="F16" s="127"/>
      <c r="G16" s="2"/>
      <c r="H16" s="32"/>
      <c r="I16" s="13" t="s">
        <v>6</v>
      </c>
      <c r="J16" s="50">
        <f>'記載例 (1年目)'!O13</f>
        <v>0</v>
      </c>
      <c r="K16" s="27">
        <f t="shared" si="1"/>
        <v>0</v>
      </c>
      <c r="L16" s="27">
        <f t="shared" si="1"/>
        <v>0</v>
      </c>
      <c r="M16" s="27">
        <f t="shared" si="1"/>
        <v>0</v>
      </c>
      <c r="N16" s="43">
        <f t="shared" si="1"/>
        <v>0</v>
      </c>
    </row>
    <row r="17" spans="1:14" ht="28.5" customHeight="1" x14ac:dyDescent="0.15">
      <c r="A17" s="40"/>
      <c r="B17" s="124"/>
      <c r="C17" s="126"/>
      <c r="D17" s="126"/>
      <c r="E17" s="126"/>
      <c r="F17" s="127"/>
      <c r="G17" s="2"/>
      <c r="H17" s="32"/>
      <c r="I17" s="13" t="s">
        <v>6</v>
      </c>
      <c r="J17" s="50">
        <f>'記載例 (1年目)'!O14</f>
        <v>0</v>
      </c>
      <c r="K17" s="27">
        <f t="shared" si="1"/>
        <v>0</v>
      </c>
      <c r="L17" s="27">
        <f t="shared" si="1"/>
        <v>0</v>
      </c>
      <c r="M17" s="27">
        <f t="shared" si="1"/>
        <v>0</v>
      </c>
      <c r="N17" s="43">
        <f t="shared" si="1"/>
        <v>0</v>
      </c>
    </row>
    <row r="18" spans="1:14" ht="28.5" customHeight="1" x14ac:dyDescent="0.15">
      <c r="A18" s="40"/>
      <c r="B18" s="124"/>
      <c r="C18" s="126"/>
      <c r="D18" s="126"/>
      <c r="E18" s="126"/>
      <c r="F18" s="127"/>
      <c r="G18" s="2"/>
      <c r="H18" s="32"/>
      <c r="I18" s="13" t="s">
        <v>6</v>
      </c>
      <c r="J18" s="50">
        <f>'記載例 (1年目)'!O15</f>
        <v>0</v>
      </c>
      <c r="K18" s="27">
        <f t="shared" si="1"/>
        <v>0</v>
      </c>
      <c r="L18" s="27">
        <f t="shared" si="1"/>
        <v>0</v>
      </c>
      <c r="M18" s="27">
        <f t="shared" si="1"/>
        <v>0</v>
      </c>
      <c r="N18" s="43">
        <f t="shared" si="1"/>
        <v>0</v>
      </c>
    </row>
    <row r="19" spans="1:14" ht="28.5" customHeight="1" x14ac:dyDescent="0.15">
      <c r="A19" s="40"/>
      <c r="B19" s="124"/>
      <c r="C19" s="126"/>
      <c r="D19" s="126"/>
      <c r="E19" s="126"/>
      <c r="F19" s="127"/>
      <c r="G19" s="2"/>
      <c r="H19" s="32"/>
      <c r="I19" s="13" t="s">
        <v>6</v>
      </c>
      <c r="J19" s="50">
        <f>'記載例 (1年目)'!O16</f>
        <v>0</v>
      </c>
      <c r="K19" s="27">
        <f>ROUNDDOWN($H19*$C$10*K$10*365*$L$8/1000,)</f>
        <v>0</v>
      </c>
      <c r="L19" s="27">
        <f t="shared" si="1"/>
        <v>0</v>
      </c>
      <c r="M19" s="27">
        <f t="shared" si="1"/>
        <v>0</v>
      </c>
      <c r="N19" s="43">
        <f t="shared" si="1"/>
        <v>0</v>
      </c>
    </row>
    <row r="20" spans="1:14" ht="28.5" customHeight="1" x14ac:dyDescent="0.15">
      <c r="A20" s="40"/>
      <c r="B20" s="125"/>
      <c r="C20" s="126" t="s">
        <v>24</v>
      </c>
      <c r="D20" s="126"/>
      <c r="E20" s="126"/>
      <c r="F20" s="127"/>
      <c r="G20" s="10"/>
      <c r="H20" s="87">
        <v>5.8999999999999997E-2</v>
      </c>
      <c r="I20" s="14"/>
      <c r="J20" s="51">
        <f>ROUNDDOWN(SUM(J12:J19)*$H20,0)</f>
        <v>3571</v>
      </c>
      <c r="K20" s="28">
        <f t="shared" ref="K20:N20" si="2">ROUNDDOWN(SUM(K12:K19)*$H20,0)</f>
        <v>22551</v>
      </c>
      <c r="L20" s="28">
        <f t="shared" si="2"/>
        <v>22551</v>
      </c>
      <c r="M20" s="28">
        <f t="shared" si="2"/>
        <v>22551</v>
      </c>
      <c r="N20" s="44">
        <f t="shared" si="2"/>
        <v>22551</v>
      </c>
    </row>
    <row r="21" spans="1:14" ht="28.5" customHeight="1" x14ac:dyDescent="0.15">
      <c r="A21" s="137" t="s">
        <v>17</v>
      </c>
      <c r="B21" s="138"/>
      <c r="C21" s="138"/>
      <c r="D21" s="138"/>
      <c r="E21" s="138"/>
      <c r="F21" s="138"/>
      <c r="G21" s="138"/>
      <c r="H21" s="138"/>
      <c r="I21" s="139"/>
      <c r="J21" s="22">
        <f>SUM(J12:J20)</f>
        <v>64101</v>
      </c>
      <c r="K21" s="52">
        <f t="shared" ref="K21:N21" si="3">SUM(K12:K20)</f>
        <v>404777</v>
      </c>
      <c r="L21" s="23">
        <f t="shared" si="3"/>
        <v>404777</v>
      </c>
      <c r="M21" s="23">
        <f t="shared" si="3"/>
        <v>404777</v>
      </c>
      <c r="N21" s="45">
        <f t="shared" si="3"/>
        <v>404777</v>
      </c>
    </row>
    <row r="22" spans="1:14" ht="28.5" customHeight="1" x14ac:dyDescent="0.15">
      <c r="A22" s="39"/>
      <c r="B22" s="143" t="s">
        <v>14</v>
      </c>
      <c r="C22" s="144"/>
      <c r="D22" s="144"/>
      <c r="E22" s="144"/>
      <c r="F22" s="145"/>
      <c r="G22" s="70" t="s">
        <v>34</v>
      </c>
      <c r="H22" s="9">
        <v>60000</v>
      </c>
      <c r="I22" s="15" t="s">
        <v>12</v>
      </c>
      <c r="J22" s="24">
        <f>'記載例 (1年目)'!O19</f>
        <v>18720</v>
      </c>
      <c r="K22" s="53">
        <f t="shared" ref="K22:N26" si="4">ROUNDDOWN($H22*$C$10*K$10*12/1000,)</f>
        <v>82080</v>
      </c>
      <c r="L22" s="25">
        <f t="shared" si="4"/>
        <v>82080</v>
      </c>
      <c r="M22" s="25">
        <f t="shared" si="4"/>
        <v>82080</v>
      </c>
      <c r="N22" s="46">
        <f t="shared" si="4"/>
        <v>82080</v>
      </c>
    </row>
    <row r="23" spans="1:14" ht="28.5" customHeight="1" x14ac:dyDescent="0.15">
      <c r="A23" s="40"/>
      <c r="B23" s="146" t="s">
        <v>13</v>
      </c>
      <c r="C23" s="126"/>
      <c r="D23" s="126"/>
      <c r="E23" s="126"/>
      <c r="F23" s="127"/>
      <c r="G23" s="71" t="s">
        <v>34</v>
      </c>
      <c r="H23" s="5">
        <v>41400</v>
      </c>
      <c r="I23" s="13" t="s">
        <v>12</v>
      </c>
      <c r="J23" s="26">
        <f>'記載例 (1年目)'!O20</f>
        <v>12915</v>
      </c>
      <c r="K23" s="54">
        <f t="shared" si="4"/>
        <v>56635</v>
      </c>
      <c r="L23" s="27">
        <f t="shared" si="4"/>
        <v>56635</v>
      </c>
      <c r="M23" s="27">
        <f t="shared" si="4"/>
        <v>56635</v>
      </c>
      <c r="N23" s="43">
        <f t="shared" si="4"/>
        <v>56635</v>
      </c>
    </row>
    <row r="24" spans="1:14" ht="28.5" customHeight="1" x14ac:dyDescent="0.15">
      <c r="A24" s="40"/>
      <c r="B24" s="146" t="s">
        <v>42</v>
      </c>
      <c r="C24" s="126"/>
      <c r="D24" s="126"/>
      <c r="E24" s="126"/>
      <c r="F24" s="127"/>
      <c r="G24" s="71" t="s">
        <v>34</v>
      </c>
      <c r="H24" s="5">
        <v>3000</v>
      </c>
      <c r="I24" s="13" t="s">
        <v>12</v>
      </c>
      <c r="J24" s="26">
        <f>'記載例 (1年目)'!O21</f>
        <v>936</v>
      </c>
      <c r="K24" s="54">
        <f t="shared" si="4"/>
        <v>4104</v>
      </c>
      <c r="L24" s="27">
        <f t="shared" si="4"/>
        <v>4104</v>
      </c>
      <c r="M24" s="27">
        <f t="shared" si="4"/>
        <v>4104</v>
      </c>
      <c r="N24" s="43">
        <f t="shared" si="4"/>
        <v>4104</v>
      </c>
    </row>
    <row r="25" spans="1:14" ht="28.5" customHeight="1" x14ac:dyDescent="0.15">
      <c r="A25" s="40"/>
      <c r="B25" s="147"/>
      <c r="C25" s="148"/>
      <c r="D25" s="148"/>
      <c r="E25" s="148"/>
      <c r="F25" s="149"/>
      <c r="G25" s="10"/>
      <c r="H25" s="11"/>
      <c r="I25" s="13" t="s">
        <v>12</v>
      </c>
      <c r="J25" s="26">
        <f>'記載例 (1年目)'!O22</f>
        <v>0</v>
      </c>
      <c r="K25" s="54">
        <f t="shared" si="4"/>
        <v>0</v>
      </c>
      <c r="L25" s="27">
        <f t="shared" si="4"/>
        <v>0</v>
      </c>
      <c r="M25" s="27">
        <f t="shared" si="4"/>
        <v>0</v>
      </c>
      <c r="N25" s="43">
        <f t="shared" si="4"/>
        <v>0</v>
      </c>
    </row>
    <row r="26" spans="1:14" ht="28.5" customHeight="1" x14ac:dyDescent="0.15">
      <c r="A26" s="40"/>
      <c r="B26" s="150"/>
      <c r="C26" s="151"/>
      <c r="D26" s="151"/>
      <c r="E26" s="151"/>
      <c r="F26" s="152"/>
      <c r="G26" s="10"/>
      <c r="H26" s="11"/>
      <c r="I26" s="14" t="s">
        <v>12</v>
      </c>
      <c r="J26" s="26">
        <f>'記載例 (1年目)'!O23</f>
        <v>0</v>
      </c>
      <c r="K26" s="55">
        <f t="shared" si="4"/>
        <v>0</v>
      </c>
      <c r="L26" s="28">
        <f t="shared" si="4"/>
        <v>0</v>
      </c>
      <c r="M26" s="28">
        <f t="shared" si="4"/>
        <v>0</v>
      </c>
      <c r="N26" s="44">
        <f t="shared" si="4"/>
        <v>0</v>
      </c>
    </row>
    <row r="27" spans="1:14" ht="28.5" customHeight="1" x14ac:dyDescent="0.15">
      <c r="A27" s="137" t="s">
        <v>16</v>
      </c>
      <c r="B27" s="138"/>
      <c r="C27" s="138"/>
      <c r="D27" s="138"/>
      <c r="E27" s="138"/>
      <c r="F27" s="138"/>
      <c r="G27" s="138"/>
      <c r="H27" s="138"/>
      <c r="I27" s="139"/>
      <c r="J27" s="22">
        <f t="shared" ref="J27:N27" si="5">SUM(J22:J26)</f>
        <v>32571</v>
      </c>
      <c r="K27" s="52">
        <f t="shared" si="5"/>
        <v>142819</v>
      </c>
      <c r="L27" s="23">
        <f t="shared" si="5"/>
        <v>142819</v>
      </c>
      <c r="M27" s="23">
        <f t="shared" si="5"/>
        <v>142819</v>
      </c>
      <c r="N27" s="45">
        <f t="shared" si="5"/>
        <v>142819</v>
      </c>
    </row>
    <row r="28" spans="1:14" ht="28.5" customHeight="1" thickBot="1" x14ac:dyDescent="0.2">
      <c r="A28" s="140" t="s">
        <v>19</v>
      </c>
      <c r="B28" s="141"/>
      <c r="C28" s="141"/>
      <c r="D28" s="141"/>
      <c r="E28" s="141"/>
      <c r="F28" s="141"/>
      <c r="G28" s="141"/>
      <c r="H28" s="141"/>
      <c r="I28" s="142"/>
      <c r="J28" s="37">
        <f t="shared" ref="J28:N28" si="6">SUM(J27,J21)</f>
        <v>96672</v>
      </c>
      <c r="K28" s="56">
        <f t="shared" si="6"/>
        <v>547596</v>
      </c>
      <c r="L28" s="38">
        <f t="shared" si="6"/>
        <v>547596</v>
      </c>
      <c r="M28" s="38">
        <f t="shared" si="6"/>
        <v>547596</v>
      </c>
      <c r="N28" s="47">
        <f t="shared" si="6"/>
        <v>547596</v>
      </c>
    </row>
    <row r="29" spans="1:14" ht="28.5" customHeight="1" x14ac:dyDescent="0.15">
      <c r="A29" s="58"/>
      <c r="B29" s="58"/>
      <c r="C29" s="58"/>
      <c r="D29" s="58"/>
      <c r="E29" s="58"/>
      <c r="F29" s="58"/>
      <c r="G29" s="58"/>
      <c r="H29" s="58"/>
      <c r="I29" s="58"/>
      <c r="J29" s="59"/>
      <c r="K29" s="59"/>
      <c r="L29" s="59"/>
      <c r="M29" s="59"/>
      <c r="N29" s="59"/>
    </row>
  </sheetData>
  <mergeCells count="21">
    <mergeCell ref="A27:I27"/>
    <mergeCell ref="A28:I28"/>
    <mergeCell ref="A21:I21"/>
    <mergeCell ref="B22:F22"/>
    <mergeCell ref="B23:F23"/>
    <mergeCell ref="B24:F24"/>
    <mergeCell ref="B25:F25"/>
    <mergeCell ref="B26:F26"/>
    <mergeCell ref="B15:B20"/>
    <mergeCell ref="C15:F15"/>
    <mergeCell ref="C16:F16"/>
    <mergeCell ref="C17:F17"/>
    <mergeCell ref="C18:F18"/>
    <mergeCell ref="C19:F19"/>
    <mergeCell ref="C20:F20"/>
    <mergeCell ref="M2:N2"/>
    <mergeCell ref="A8:I8"/>
    <mergeCell ref="A9:F9"/>
    <mergeCell ref="G9:I9"/>
    <mergeCell ref="A10:B10"/>
    <mergeCell ref="G10:I10"/>
  </mergeCells>
  <phoneticPr fontId="2"/>
  <pageMargins left="0.78740157480314965" right="0.78740157480314965" top="0.78740157480314965" bottom="0.78740157480314965" header="0.51181102362204722" footer="0.11811023622047245"/>
  <pageSetup paperSize="9" scale="95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4"/>
  </sheetPr>
  <dimension ref="A1:J57"/>
  <sheetViews>
    <sheetView showGridLines="0" zoomScale="115" zoomScaleNormal="115" zoomScaleSheetLayoutView="100" workbookViewId="0">
      <selection activeCell="J49" sqref="J49"/>
    </sheetView>
  </sheetViews>
  <sheetFormatPr defaultRowHeight="17.25" customHeight="1" x14ac:dyDescent="0.15"/>
  <cols>
    <col min="1" max="1" width="9" style="85" customWidth="1"/>
    <col min="2" max="3" width="9.140625" style="82"/>
    <col min="4" max="4" width="10.7109375" style="82" customWidth="1"/>
    <col min="5" max="9" width="9.140625" style="82"/>
    <col min="10" max="10" width="16.5703125" style="82" customWidth="1"/>
    <col min="11" max="11" width="4" style="82" customWidth="1"/>
    <col min="12" max="255" width="9.140625" style="82"/>
    <col min="256" max="256" width="9" style="82" customWidth="1"/>
    <col min="257" max="258" width="9.140625" style="82"/>
    <col min="259" max="259" width="10.7109375" style="82" customWidth="1"/>
    <col min="260" max="264" width="9.140625" style="82"/>
    <col min="265" max="265" width="15.140625" style="82" customWidth="1"/>
    <col min="266" max="266" width="6.5703125" style="82" customWidth="1"/>
    <col min="267" max="267" width="4" style="82" customWidth="1"/>
    <col min="268" max="511" width="9.140625" style="82"/>
    <col min="512" max="512" width="9" style="82" customWidth="1"/>
    <col min="513" max="514" width="9.140625" style="82"/>
    <col min="515" max="515" width="10.7109375" style="82" customWidth="1"/>
    <col min="516" max="520" width="9.140625" style="82"/>
    <col min="521" max="521" width="15.140625" style="82" customWidth="1"/>
    <col min="522" max="522" width="6.5703125" style="82" customWidth="1"/>
    <col min="523" max="523" width="4" style="82" customWidth="1"/>
    <col min="524" max="767" width="9.140625" style="82"/>
    <col min="768" max="768" width="9" style="82" customWidth="1"/>
    <col min="769" max="770" width="9.140625" style="82"/>
    <col min="771" max="771" width="10.7109375" style="82" customWidth="1"/>
    <col min="772" max="776" width="9.140625" style="82"/>
    <col min="777" max="777" width="15.140625" style="82" customWidth="1"/>
    <col min="778" max="778" width="6.5703125" style="82" customWidth="1"/>
    <col min="779" max="779" width="4" style="82" customWidth="1"/>
    <col min="780" max="1023" width="9.140625" style="82"/>
    <col min="1024" max="1024" width="9" style="82" customWidth="1"/>
    <col min="1025" max="1026" width="9.140625" style="82"/>
    <col min="1027" max="1027" width="10.7109375" style="82" customWidth="1"/>
    <col min="1028" max="1032" width="9.140625" style="82"/>
    <col min="1033" max="1033" width="15.140625" style="82" customWidth="1"/>
    <col min="1034" max="1034" width="6.5703125" style="82" customWidth="1"/>
    <col min="1035" max="1035" width="4" style="82" customWidth="1"/>
    <col min="1036" max="1279" width="9.140625" style="82"/>
    <col min="1280" max="1280" width="9" style="82" customWidth="1"/>
    <col min="1281" max="1282" width="9.140625" style="82"/>
    <col min="1283" max="1283" width="10.7109375" style="82" customWidth="1"/>
    <col min="1284" max="1288" width="9.140625" style="82"/>
    <col min="1289" max="1289" width="15.140625" style="82" customWidth="1"/>
    <col min="1290" max="1290" width="6.5703125" style="82" customWidth="1"/>
    <col min="1291" max="1291" width="4" style="82" customWidth="1"/>
    <col min="1292" max="1535" width="9.140625" style="82"/>
    <col min="1536" max="1536" width="9" style="82" customWidth="1"/>
    <col min="1537" max="1538" width="9.140625" style="82"/>
    <col min="1539" max="1539" width="10.7109375" style="82" customWidth="1"/>
    <col min="1540" max="1544" width="9.140625" style="82"/>
    <col min="1545" max="1545" width="15.140625" style="82" customWidth="1"/>
    <col min="1546" max="1546" width="6.5703125" style="82" customWidth="1"/>
    <col min="1547" max="1547" width="4" style="82" customWidth="1"/>
    <col min="1548" max="1791" width="9.140625" style="82"/>
    <col min="1792" max="1792" width="9" style="82" customWidth="1"/>
    <col min="1793" max="1794" width="9.140625" style="82"/>
    <col min="1795" max="1795" width="10.7109375" style="82" customWidth="1"/>
    <col min="1796" max="1800" width="9.140625" style="82"/>
    <col min="1801" max="1801" width="15.140625" style="82" customWidth="1"/>
    <col min="1802" max="1802" width="6.5703125" style="82" customWidth="1"/>
    <col min="1803" max="1803" width="4" style="82" customWidth="1"/>
    <col min="1804" max="2047" width="9.140625" style="82"/>
    <col min="2048" max="2048" width="9" style="82" customWidth="1"/>
    <col min="2049" max="2050" width="9.140625" style="82"/>
    <col min="2051" max="2051" width="10.7109375" style="82" customWidth="1"/>
    <col min="2052" max="2056" width="9.140625" style="82"/>
    <col min="2057" max="2057" width="15.140625" style="82" customWidth="1"/>
    <col min="2058" max="2058" width="6.5703125" style="82" customWidth="1"/>
    <col min="2059" max="2059" width="4" style="82" customWidth="1"/>
    <col min="2060" max="2303" width="9.140625" style="82"/>
    <col min="2304" max="2304" width="9" style="82" customWidth="1"/>
    <col min="2305" max="2306" width="9.140625" style="82"/>
    <col min="2307" max="2307" width="10.7109375" style="82" customWidth="1"/>
    <col min="2308" max="2312" width="9.140625" style="82"/>
    <col min="2313" max="2313" width="15.140625" style="82" customWidth="1"/>
    <col min="2314" max="2314" width="6.5703125" style="82" customWidth="1"/>
    <col min="2315" max="2315" width="4" style="82" customWidth="1"/>
    <col min="2316" max="2559" width="9.140625" style="82"/>
    <col min="2560" max="2560" width="9" style="82" customWidth="1"/>
    <col min="2561" max="2562" width="9.140625" style="82"/>
    <col min="2563" max="2563" width="10.7109375" style="82" customWidth="1"/>
    <col min="2564" max="2568" width="9.140625" style="82"/>
    <col min="2569" max="2569" width="15.140625" style="82" customWidth="1"/>
    <col min="2570" max="2570" width="6.5703125" style="82" customWidth="1"/>
    <col min="2571" max="2571" width="4" style="82" customWidth="1"/>
    <col min="2572" max="2815" width="9.140625" style="82"/>
    <col min="2816" max="2816" width="9" style="82" customWidth="1"/>
    <col min="2817" max="2818" width="9.140625" style="82"/>
    <col min="2819" max="2819" width="10.7109375" style="82" customWidth="1"/>
    <col min="2820" max="2824" width="9.140625" style="82"/>
    <col min="2825" max="2825" width="15.140625" style="82" customWidth="1"/>
    <col min="2826" max="2826" width="6.5703125" style="82" customWidth="1"/>
    <col min="2827" max="2827" width="4" style="82" customWidth="1"/>
    <col min="2828" max="3071" width="9.140625" style="82"/>
    <col min="3072" max="3072" width="9" style="82" customWidth="1"/>
    <col min="3073" max="3074" width="9.140625" style="82"/>
    <col min="3075" max="3075" width="10.7109375" style="82" customWidth="1"/>
    <col min="3076" max="3080" width="9.140625" style="82"/>
    <col min="3081" max="3081" width="15.140625" style="82" customWidth="1"/>
    <col min="3082" max="3082" width="6.5703125" style="82" customWidth="1"/>
    <col min="3083" max="3083" width="4" style="82" customWidth="1"/>
    <col min="3084" max="3327" width="9.140625" style="82"/>
    <col min="3328" max="3328" width="9" style="82" customWidth="1"/>
    <col min="3329" max="3330" width="9.140625" style="82"/>
    <col min="3331" max="3331" width="10.7109375" style="82" customWidth="1"/>
    <col min="3332" max="3336" width="9.140625" style="82"/>
    <col min="3337" max="3337" width="15.140625" style="82" customWidth="1"/>
    <col min="3338" max="3338" width="6.5703125" style="82" customWidth="1"/>
    <col min="3339" max="3339" width="4" style="82" customWidth="1"/>
    <col min="3340" max="3583" width="9.140625" style="82"/>
    <col min="3584" max="3584" width="9" style="82" customWidth="1"/>
    <col min="3585" max="3586" width="9.140625" style="82"/>
    <col min="3587" max="3587" width="10.7109375" style="82" customWidth="1"/>
    <col min="3588" max="3592" width="9.140625" style="82"/>
    <col min="3593" max="3593" width="15.140625" style="82" customWidth="1"/>
    <col min="3594" max="3594" width="6.5703125" style="82" customWidth="1"/>
    <col min="3595" max="3595" width="4" style="82" customWidth="1"/>
    <col min="3596" max="3839" width="9.140625" style="82"/>
    <col min="3840" max="3840" width="9" style="82" customWidth="1"/>
    <col min="3841" max="3842" width="9.140625" style="82"/>
    <col min="3843" max="3843" width="10.7109375" style="82" customWidth="1"/>
    <col min="3844" max="3848" width="9.140625" style="82"/>
    <col min="3849" max="3849" width="15.140625" style="82" customWidth="1"/>
    <col min="3850" max="3850" width="6.5703125" style="82" customWidth="1"/>
    <col min="3851" max="3851" width="4" style="82" customWidth="1"/>
    <col min="3852" max="4095" width="9.140625" style="82"/>
    <col min="4096" max="4096" width="9" style="82" customWidth="1"/>
    <col min="4097" max="4098" width="9.140625" style="82"/>
    <col min="4099" max="4099" width="10.7109375" style="82" customWidth="1"/>
    <col min="4100" max="4104" width="9.140625" style="82"/>
    <col min="4105" max="4105" width="15.140625" style="82" customWidth="1"/>
    <col min="4106" max="4106" width="6.5703125" style="82" customWidth="1"/>
    <col min="4107" max="4107" width="4" style="82" customWidth="1"/>
    <col min="4108" max="4351" width="9.140625" style="82"/>
    <col min="4352" max="4352" width="9" style="82" customWidth="1"/>
    <col min="4353" max="4354" width="9.140625" style="82"/>
    <col min="4355" max="4355" width="10.7109375" style="82" customWidth="1"/>
    <col min="4356" max="4360" width="9.140625" style="82"/>
    <col min="4361" max="4361" width="15.140625" style="82" customWidth="1"/>
    <col min="4362" max="4362" width="6.5703125" style="82" customWidth="1"/>
    <col min="4363" max="4363" width="4" style="82" customWidth="1"/>
    <col min="4364" max="4607" width="9.140625" style="82"/>
    <col min="4608" max="4608" width="9" style="82" customWidth="1"/>
    <col min="4609" max="4610" width="9.140625" style="82"/>
    <col min="4611" max="4611" width="10.7109375" style="82" customWidth="1"/>
    <col min="4612" max="4616" width="9.140625" style="82"/>
    <col min="4617" max="4617" width="15.140625" style="82" customWidth="1"/>
    <col min="4618" max="4618" width="6.5703125" style="82" customWidth="1"/>
    <col min="4619" max="4619" width="4" style="82" customWidth="1"/>
    <col min="4620" max="4863" width="9.140625" style="82"/>
    <col min="4864" max="4864" width="9" style="82" customWidth="1"/>
    <col min="4865" max="4866" width="9.140625" style="82"/>
    <col min="4867" max="4867" width="10.7109375" style="82" customWidth="1"/>
    <col min="4868" max="4872" width="9.140625" style="82"/>
    <col min="4873" max="4873" width="15.140625" style="82" customWidth="1"/>
    <col min="4874" max="4874" width="6.5703125" style="82" customWidth="1"/>
    <col min="4875" max="4875" width="4" style="82" customWidth="1"/>
    <col min="4876" max="5119" width="9.140625" style="82"/>
    <col min="5120" max="5120" width="9" style="82" customWidth="1"/>
    <col min="5121" max="5122" width="9.140625" style="82"/>
    <col min="5123" max="5123" width="10.7109375" style="82" customWidth="1"/>
    <col min="5124" max="5128" width="9.140625" style="82"/>
    <col min="5129" max="5129" width="15.140625" style="82" customWidth="1"/>
    <col min="5130" max="5130" width="6.5703125" style="82" customWidth="1"/>
    <col min="5131" max="5131" width="4" style="82" customWidth="1"/>
    <col min="5132" max="5375" width="9.140625" style="82"/>
    <col min="5376" max="5376" width="9" style="82" customWidth="1"/>
    <col min="5377" max="5378" width="9.140625" style="82"/>
    <col min="5379" max="5379" width="10.7109375" style="82" customWidth="1"/>
    <col min="5380" max="5384" width="9.140625" style="82"/>
    <col min="5385" max="5385" width="15.140625" style="82" customWidth="1"/>
    <col min="5386" max="5386" width="6.5703125" style="82" customWidth="1"/>
    <col min="5387" max="5387" width="4" style="82" customWidth="1"/>
    <col min="5388" max="5631" width="9.140625" style="82"/>
    <col min="5632" max="5632" width="9" style="82" customWidth="1"/>
    <col min="5633" max="5634" width="9.140625" style="82"/>
    <col min="5635" max="5635" width="10.7109375" style="82" customWidth="1"/>
    <col min="5636" max="5640" width="9.140625" style="82"/>
    <col min="5641" max="5641" width="15.140625" style="82" customWidth="1"/>
    <col min="5642" max="5642" width="6.5703125" style="82" customWidth="1"/>
    <col min="5643" max="5643" width="4" style="82" customWidth="1"/>
    <col min="5644" max="5887" width="9.140625" style="82"/>
    <col min="5888" max="5888" width="9" style="82" customWidth="1"/>
    <col min="5889" max="5890" width="9.140625" style="82"/>
    <col min="5891" max="5891" width="10.7109375" style="82" customWidth="1"/>
    <col min="5892" max="5896" width="9.140625" style="82"/>
    <col min="5897" max="5897" width="15.140625" style="82" customWidth="1"/>
    <col min="5898" max="5898" width="6.5703125" style="82" customWidth="1"/>
    <col min="5899" max="5899" width="4" style="82" customWidth="1"/>
    <col min="5900" max="6143" width="9.140625" style="82"/>
    <col min="6144" max="6144" width="9" style="82" customWidth="1"/>
    <col min="6145" max="6146" width="9.140625" style="82"/>
    <col min="6147" max="6147" width="10.7109375" style="82" customWidth="1"/>
    <col min="6148" max="6152" width="9.140625" style="82"/>
    <col min="6153" max="6153" width="15.140625" style="82" customWidth="1"/>
    <col min="6154" max="6154" width="6.5703125" style="82" customWidth="1"/>
    <col min="6155" max="6155" width="4" style="82" customWidth="1"/>
    <col min="6156" max="6399" width="9.140625" style="82"/>
    <col min="6400" max="6400" width="9" style="82" customWidth="1"/>
    <col min="6401" max="6402" width="9.140625" style="82"/>
    <col min="6403" max="6403" width="10.7109375" style="82" customWidth="1"/>
    <col min="6404" max="6408" width="9.140625" style="82"/>
    <col min="6409" max="6409" width="15.140625" style="82" customWidth="1"/>
    <col min="6410" max="6410" width="6.5703125" style="82" customWidth="1"/>
    <col min="6411" max="6411" width="4" style="82" customWidth="1"/>
    <col min="6412" max="6655" width="9.140625" style="82"/>
    <col min="6656" max="6656" width="9" style="82" customWidth="1"/>
    <col min="6657" max="6658" width="9.140625" style="82"/>
    <col min="6659" max="6659" width="10.7109375" style="82" customWidth="1"/>
    <col min="6660" max="6664" width="9.140625" style="82"/>
    <col min="6665" max="6665" width="15.140625" style="82" customWidth="1"/>
    <col min="6666" max="6666" width="6.5703125" style="82" customWidth="1"/>
    <col min="6667" max="6667" width="4" style="82" customWidth="1"/>
    <col min="6668" max="6911" width="9.140625" style="82"/>
    <col min="6912" max="6912" width="9" style="82" customWidth="1"/>
    <col min="6913" max="6914" width="9.140625" style="82"/>
    <col min="6915" max="6915" width="10.7109375" style="82" customWidth="1"/>
    <col min="6916" max="6920" width="9.140625" style="82"/>
    <col min="6921" max="6921" width="15.140625" style="82" customWidth="1"/>
    <col min="6922" max="6922" width="6.5703125" style="82" customWidth="1"/>
    <col min="6923" max="6923" width="4" style="82" customWidth="1"/>
    <col min="6924" max="7167" width="9.140625" style="82"/>
    <col min="7168" max="7168" width="9" style="82" customWidth="1"/>
    <col min="7169" max="7170" width="9.140625" style="82"/>
    <col min="7171" max="7171" width="10.7109375" style="82" customWidth="1"/>
    <col min="7172" max="7176" width="9.140625" style="82"/>
    <col min="7177" max="7177" width="15.140625" style="82" customWidth="1"/>
    <col min="7178" max="7178" width="6.5703125" style="82" customWidth="1"/>
    <col min="7179" max="7179" width="4" style="82" customWidth="1"/>
    <col min="7180" max="7423" width="9.140625" style="82"/>
    <col min="7424" max="7424" width="9" style="82" customWidth="1"/>
    <col min="7425" max="7426" width="9.140625" style="82"/>
    <col min="7427" max="7427" width="10.7109375" style="82" customWidth="1"/>
    <col min="7428" max="7432" width="9.140625" style="82"/>
    <col min="7433" max="7433" width="15.140625" style="82" customWidth="1"/>
    <col min="7434" max="7434" width="6.5703125" style="82" customWidth="1"/>
    <col min="7435" max="7435" width="4" style="82" customWidth="1"/>
    <col min="7436" max="7679" width="9.140625" style="82"/>
    <col min="7680" max="7680" width="9" style="82" customWidth="1"/>
    <col min="7681" max="7682" width="9.140625" style="82"/>
    <col min="7683" max="7683" width="10.7109375" style="82" customWidth="1"/>
    <col min="7684" max="7688" width="9.140625" style="82"/>
    <col min="7689" max="7689" width="15.140625" style="82" customWidth="1"/>
    <col min="7690" max="7690" width="6.5703125" style="82" customWidth="1"/>
    <col min="7691" max="7691" width="4" style="82" customWidth="1"/>
    <col min="7692" max="7935" width="9.140625" style="82"/>
    <col min="7936" max="7936" width="9" style="82" customWidth="1"/>
    <col min="7937" max="7938" width="9.140625" style="82"/>
    <col min="7939" max="7939" width="10.7109375" style="82" customWidth="1"/>
    <col min="7940" max="7944" width="9.140625" style="82"/>
    <col min="7945" max="7945" width="15.140625" style="82" customWidth="1"/>
    <col min="7946" max="7946" width="6.5703125" style="82" customWidth="1"/>
    <col min="7947" max="7947" width="4" style="82" customWidth="1"/>
    <col min="7948" max="8191" width="9.140625" style="82"/>
    <col min="8192" max="8192" width="9" style="82" customWidth="1"/>
    <col min="8193" max="8194" width="9.140625" style="82"/>
    <col min="8195" max="8195" width="10.7109375" style="82" customWidth="1"/>
    <col min="8196" max="8200" width="9.140625" style="82"/>
    <col min="8201" max="8201" width="15.140625" style="82" customWidth="1"/>
    <col min="8202" max="8202" width="6.5703125" style="82" customWidth="1"/>
    <col min="8203" max="8203" width="4" style="82" customWidth="1"/>
    <col min="8204" max="8447" width="9.140625" style="82"/>
    <col min="8448" max="8448" width="9" style="82" customWidth="1"/>
    <col min="8449" max="8450" width="9.140625" style="82"/>
    <col min="8451" max="8451" width="10.7109375" style="82" customWidth="1"/>
    <col min="8452" max="8456" width="9.140625" style="82"/>
    <col min="8457" max="8457" width="15.140625" style="82" customWidth="1"/>
    <col min="8458" max="8458" width="6.5703125" style="82" customWidth="1"/>
    <col min="8459" max="8459" width="4" style="82" customWidth="1"/>
    <col min="8460" max="8703" width="9.140625" style="82"/>
    <col min="8704" max="8704" width="9" style="82" customWidth="1"/>
    <col min="8705" max="8706" width="9.140625" style="82"/>
    <col min="8707" max="8707" width="10.7109375" style="82" customWidth="1"/>
    <col min="8708" max="8712" width="9.140625" style="82"/>
    <col min="8713" max="8713" width="15.140625" style="82" customWidth="1"/>
    <col min="8714" max="8714" width="6.5703125" style="82" customWidth="1"/>
    <col min="8715" max="8715" width="4" style="82" customWidth="1"/>
    <col min="8716" max="8959" width="9.140625" style="82"/>
    <col min="8960" max="8960" width="9" style="82" customWidth="1"/>
    <col min="8961" max="8962" width="9.140625" style="82"/>
    <col min="8963" max="8963" width="10.7109375" style="82" customWidth="1"/>
    <col min="8964" max="8968" width="9.140625" style="82"/>
    <col min="8969" max="8969" width="15.140625" style="82" customWidth="1"/>
    <col min="8970" max="8970" width="6.5703125" style="82" customWidth="1"/>
    <col min="8971" max="8971" width="4" style="82" customWidth="1"/>
    <col min="8972" max="9215" width="9.140625" style="82"/>
    <col min="9216" max="9216" width="9" style="82" customWidth="1"/>
    <col min="9217" max="9218" width="9.140625" style="82"/>
    <col min="9219" max="9219" width="10.7109375" style="82" customWidth="1"/>
    <col min="9220" max="9224" width="9.140625" style="82"/>
    <col min="9225" max="9225" width="15.140625" style="82" customWidth="1"/>
    <col min="9226" max="9226" width="6.5703125" style="82" customWidth="1"/>
    <col min="9227" max="9227" width="4" style="82" customWidth="1"/>
    <col min="9228" max="9471" width="9.140625" style="82"/>
    <col min="9472" max="9472" width="9" style="82" customWidth="1"/>
    <col min="9473" max="9474" width="9.140625" style="82"/>
    <col min="9475" max="9475" width="10.7109375" style="82" customWidth="1"/>
    <col min="9476" max="9480" width="9.140625" style="82"/>
    <col min="9481" max="9481" width="15.140625" style="82" customWidth="1"/>
    <col min="9482" max="9482" width="6.5703125" style="82" customWidth="1"/>
    <col min="9483" max="9483" width="4" style="82" customWidth="1"/>
    <col min="9484" max="9727" width="9.140625" style="82"/>
    <col min="9728" max="9728" width="9" style="82" customWidth="1"/>
    <col min="9729" max="9730" width="9.140625" style="82"/>
    <col min="9731" max="9731" width="10.7109375" style="82" customWidth="1"/>
    <col min="9732" max="9736" width="9.140625" style="82"/>
    <col min="9737" max="9737" width="15.140625" style="82" customWidth="1"/>
    <col min="9738" max="9738" width="6.5703125" style="82" customWidth="1"/>
    <col min="9739" max="9739" width="4" style="82" customWidth="1"/>
    <col min="9740" max="9983" width="9.140625" style="82"/>
    <col min="9984" max="9984" width="9" style="82" customWidth="1"/>
    <col min="9985" max="9986" width="9.140625" style="82"/>
    <col min="9987" max="9987" width="10.7109375" style="82" customWidth="1"/>
    <col min="9988" max="9992" width="9.140625" style="82"/>
    <col min="9993" max="9993" width="15.140625" style="82" customWidth="1"/>
    <col min="9994" max="9994" width="6.5703125" style="82" customWidth="1"/>
    <col min="9995" max="9995" width="4" style="82" customWidth="1"/>
    <col min="9996" max="10239" width="9.140625" style="82"/>
    <col min="10240" max="10240" width="9" style="82" customWidth="1"/>
    <col min="10241" max="10242" width="9.140625" style="82"/>
    <col min="10243" max="10243" width="10.7109375" style="82" customWidth="1"/>
    <col min="10244" max="10248" width="9.140625" style="82"/>
    <col min="10249" max="10249" width="15.140625" style="82" customWidth="1"/>
    <col min="10250" max="10250" width="6.5703125" style="82" customWidth="1"/>
    <col min="10251" max="10251" width="4" style="82" customWidth="1"/>
    <col min="10252" max="10495" width="9.140625" style="82"/>
    <col min="10496" max="10496" width="9" style="82" customWidth="1"/>
    <col min="10497" max="10498" width="9.140625" style="82"/>
    <col min="10499" max="10499" width="10.7109375" style="82" customWidth="1"/>
    <col min="10500" max="10504" width="9.140625" style="82"/>
    <col min="10505" max="10505" width="15.140625" style="82" customWidth="1"/>
    <col min="10506" max="10506" width="6.5703125" style="82" customWidth="1"/>
    <col min="10507" max="10507" width="4" style="82" customWidth="1"/>
    <col min="10508" max="10751" width="9.140625" style="82"/>
    <col min="10752" max="10752" width="9" style="82" customWidth="1"/>
    <col min="10753" max="10754" width="9.140625" style="82"/>
    <col min="10755" max="10755" width="10.7109375" style="82" customWidth="1"/>
    <col min="10756" max="10760" width="9.140625" style="82"/>
    <col min="10761" max="10761" width="15.140625" style="82" customWidth="1"/>
    <col min="10762" max="10762" width="6.5703125" style="82" customWidth="1"/>
    <col min="10763" max="10763" width="4" style="82" customWidth="1"/>
    <col min="10764" max="11007" width="9.140625" style="82"/>
    <col min="11008" max="11008" width="9" style="82" customWidth="1"/>
    <col min="11009" max="11010" width="9.140625" style="82"/>
    <col min="11011" max="11011" width="10.7109375" style="82" customWidth="1"/>
    <col min="11012" max="11016" width="9.140625" style="82"/>
    <col min="11017" max="11017" width="15.140625" style="82" customWidth="1"/>
    <col min="11018" max="11018" width="6.5703125" style="82" customWidth="1"/>
    <col min="11019" max="11019" width="4" style="82" customWidth="1"/>
    <col min="11020" max="11263" width="9.140625" style="82"/>
    <col min="11264" max="11264" width="9" style="82" customWidth="1"/>
    <col min="11265" max="11266" width="9.140625" style="82"/>
    <col min="11267" max="11267" width="10.7109375" style="82" customWidth="1"/>
    <col min="11268" max="11272" width="9.140625" style="82"/>
    <col min="11273" max="11273" width="15.140625" style="82" customWidth="1"/>
    <col min="11274" max="11274" width="6.5703125" style="82" customWidth="1"/>
    <col min="11275" max="11275" width="4" style="82" customWidth="1"/>
    <col min="11276" max="11519" width="9.140625" style="82"/>
    <col min="11520" max="11520" width="9" style="82" customWidth="1"/>
    <col min="11521" max="11522" width="9.140625" style="82"/>
    <col min="11523" max="11523" width="10.7109375" style="82" customWidth="1"/>
    <col min="11524" max="11528" width="9.140625" style="82"/>
    <col min="11529" max="11529" width="15.140625" style="82" customWidth="1"/>
    <col min="11530" max="11530" width="6.5703125" style="82" customWidth="1"/>
    <col min="11531" max="11531" width="4" style="82" customWidth="1"/>
    <col min="11532" max="11775" width="9.140625" style="82"/>
    <col min="11776" max="11776" width="9" style="82" customWidth="1"/>
    <col min="11777" max="11778" width="9.140625" style="82"/>
    <col min="11779" max="11779" width="10.7109375" style="82" customWidth="1"/>
    <col min="11780" max="11784" width="9.140625" style="82"/>
    <col min="11785" max="11785" width="15.140625" style="82" customWidth="1"/>
    <col min="11786" max="11786" width="6.5703125" style="82" customWidth="1"/>
    <col min="11787" max="11787" width="4" style="82" customWidth="1"/>
    <col min="11788" max="12031" width="9.140625" style="82"/>
    <col min="12032" max="12032" width="9" style="82" customWidth="1"/>
    <col min="12033" max="12034" width="9.140625" style="82"/>
    <col min="12035" max="12035" width="10.7109375" style="82" customWidth="1"/>
    <col min="12036" max="12040" width="9.140625" style="82"/>
    <col min="12041" max="12041" width="15.140625" style="82" customWidth="1"/>
    <col min="12042" max="12042" width="6.5703125" style="82" customWidth="1"/>
    <col min="12043" max="12043" width="4" style="82" customWidth="1"/>
    <col min="12044" max="12287" width="9.140625" style="82"/>
    <col min="12288" max="12288" width="9" style="82" customWidth="1"/>
    <col min="12289" max="12290" width="9.140625" style="82"/>
    <col min="12291" max="12291" width="10.7109375" style="82" customWidth="1"/>
    <col min="12292" max="12296" width="9.140625" style="82"/>
    <col min="12297" max="12297" width="15.140625" style="82" customWidth="1"/>
    <col min="12298" max="12298" width="6.5703125" style="82" customWidth="1"/>
    <col min="12299" max="12299" width="4" style="82" customWidth="1"/>
    <col min="12300" max="12543" width="9.140625" style="82"/>
    <col min="12544" max="12544" width="9" style="82" customWidth="1"/>
    <col min="12545" max="12546" width="9.140625" style="82"/>
    <col min="12547" max="12547" width="10.7109375" style="82" customWidth="1"/>
    <col min="12548" max="12552" width="9.140625" style="82"/>
    <col min="12553" max="12553" width="15.140625" style="82" customWidth="1"/>
    <col min="12554" max="12554" width="6.5703125" style="82" customWidth="1"/>
    <col min="12555" max="12555" width="4" style="82" customWidth="1"/>
    <col min="12556" max="12799" width="9.140625" style="82"/>
    <col min="12800" max="12800" width="9" style="82" customWidth="1"/>
    <col min="12801" max="12802" width="9.140625" style="82"/>
    <col min="12803" max="12803" width="10.7109375" style="82" customWidth="1"/>
    <col min="12804" max="12808" width="9.140625" style="82"/>
    <col min="12809" max="12809" width="15.140625" style="82" customWidth="1"/>
    <col min="12810" max="12810" width="6.5703125" style="82" customWidth="1"/>
    <col min="12811" max="12811" width="4" style="82" customWidth="1"/>
    <col min="12812" max="13055" width="9.140625" style="82"/>
    <col min="13056" max="13056" width="9" style="82" customWidth="1"/>
    <col min="13057" max="13058" width="9.140625" style="82"/>
    <col min="13059" max="13059" width="10.7109375" style="82" customWidth="1"/>
    <col min="13060" max="13064" width="9.140625" style="82"/>
    <col min="13065" max="13065" width="15.140625" style="82" customWidth="1"/>
    <col min="13066" max="13066" width="6.5703125" style="82" customWidth="1"/>
    <col min="13067" max="13067" width="4" style="82" customWidth="1"/>
    <col min="13068" max="13311" width="9.140625" style="82"/>
    <col min="13312" max="13312" width="9" style="82" customWidth="1"/>
    <col min="13313" max="13314" width="9.140625" style="82"/>
    <col min="13315" max="13315" width="10.7109375" style="82" customWidth="1"/>
    <col min="13316" max="13320" width="9.140625" style="82"/>
    <col min="13321" max="13321" width="15.140625" style="82" customWidth="1"/>
    <col min="13322" max="13322" width="6.5703125" style="82" customWidth="1"/>
    <col min="13323" max="13323" width="4" style="82" customWidth="1"/>
    <col min="13324" max="13567" width="9.140625" style="82"/>
    <col min="13568" max="13568" width="9" style="82" customWidth="1"/>
    <col min="13569" max="13570" width="9.140625" style="82"/>
    <col min="13571" max="13571" width="10.7109375" style="82" customWidth="1"/>
    <col min="13572" max="13576" width="9.140625" style="82"/>
    <col min="13577" max="13577" width="15.140625" style="82" customWidth="1"/>
    <col min="13578" max="13578" width="6.5703125" style="82" customWidth="1"/>
    <col min="13579" max="13579" width="4" style="82" customWidth="1"/>
    <col min="13580" max="13823" width="9.140625" style="82"/>
    <col min="13824" max="13824" width="9" style="82" customWidth="1"/>
    <col min="13825" max="13826" width="9.140625" style="82"/>
    <col min="13827" max="13827" width="10.7109375" style="82" customWidth="1"/>
    <col min="13828" max="13832" width="9.140625" style="82"/>
    <col min="13833" max="13833" width="15.140625" style="82" customWidth="1"/>
    <col min="13834" max="13834" width="6.5703125" style="82" customWidth="1"/>
    <col min="13835" max="13835" width="4" style="82" customWidth="1"/>
    <col min="13836" max="14079" width="9.140625" style="82"/>
    <col min="14080" max="14080" width="9" style="82" customWidth="1"/>
    <col min="14081" max="14082" width="9.140625" style="82"/>
    <col min="14083" max="14083" width="10.7109375" style="82" customWidth="1"/>
    <col min="14084" max="14088" width="9.140625" style="82"/>
    <col min="14089" max="14089" width="15.140625" style="82" customWidth="1"/>
    <col min="14090" max="14090" width="6.5703125" style="82" customWidth="1"/>
    <col min="14091" max="14091" width="4" style="82" customWidth="1"/>
    <col min="14092" max="14335" width="9.140625" style="82"/>
    <col min="14336" max="14336" width="9" style="82" customWidth="1"/>
    <col min="14337" max="14338" width="9.140625" style="82"/>
    <col min="14339" max="14339" width="10.7109375" style="82" customWidth="1"/>
    <col min="14340" max="14344" width="9.140625" style="82"/>
    <col min="14345" max="14345" width="15.140625" style="82" customWidth="1"/>
    <col min="14346" max="14346" width="6.5703125" style="82" customWidth="1"/>
    <col min="14347" max="14347" width="4" style="82" customWidth="1"/>
    <col min="14348" max="14591" width="9.140625" style="82"/>
    <col min="14592" max="14592" width="9" style="82" customWidth="1"/>
    <col min="14593" max="14594" width="9.140625" style="82"/>
    <col min="14595" max="14595" width="10.7109375" style="82" customWidth="1"/>
    <col min="14596" max="14600" width="9.140625" style="82"/>
    <col min="14601" max="14601" width="15.140625" style="82" customWidth="1"/>
    <col min="14602" max="14602" width="6.5703125" style="82" customWidth="1"/>
    <col min="14603" max="14603" width="4" style="82" customWidth="1"/>
    <col min="14604" max="14847" width="9.140625" style="82"/>
    <col min="14848" max="14848" width="9" style="82" customWidth="1"/>
    <col min="14849" max="14850" width="9.140625" style="82"/>
    <col min="14851" max="14851" width="10.7109375" style="82" customWidth="1"/>
    <col min="14852" max="14856" width="9.140625" style="82"/>
    <col min="14857" max="14857" width="15.140625" style="82" customWidth="1"/>
    <col min="14858" max="14858" width="6.5703125" style="82" customWidth="1"/>
    <col min="14859" max="14859" width="4" style="82" customWidth="1"/>
    <col min="14860" max="15103" width="9.140625" style="82"/>
    <col min="15104" max="15104" width="9" style="82" customWidth="1"/>
    <col min="15105" max="15106" width="9.140625" style="82"/>
    <col min="15107" max="15107" width="10.7109375" style="82" customWidth="1"/>
    <col min="15108" max="15112" width="9.140625" style="82"/>
    <col min="15113" max="15113" width="15.140625" style="82" customWidth="1"/>
    <col min="15114" max="15114" width="6.5703125" style="82" customWidth="1"/>
    <col min="15115" max="15115" width="4" style="82" customWidth="1"/>
    <col min="15116" max="15359" width="9.140625" style="82"/>
    <col min="15360" max="15360" width="9" style="82" customWidth="1"/>
    <col min="15361" max="15362" width="9.140625" style="82"/>
    <col min="15363" max="15363" width="10.7109375" style="82" customWidth="1"/>
    <col min="15364" max="15368" width="9.140625" style="82"/>
    <col min="15369" max="15369" width="15.140625" style="82" customWidth="1"/>
    <col min="15370" max="15370" width="6.5703125" style="82" customWidth="1"/>
    <col min="15371" max="15371" width="4" style="82" customWidth="1"/>
    <col min="15372" max="15615" width="9.140625" style="82"/>
    <col min="15616" max="15616" width="9" style="82" customWidth="1"/>
    <col min="15617" max="15618" width="9.140625" style="82"/>
    <col min="15619" max="15619" width="10.7109375" style="82" customWidth="1"/>
    <col min="15620" max="15624" width="9.140625" style="82"/>
    <col min="15625" max="15625" width="15.140625" style="82" customWidth="1"/>
    <col min="15626" max="15626" width="6.5703125" style="82" customWidth="1"/>
    <col min="15627" max="15627" width="4" style="82" customWidth="1"/>
    <col min="15628" max="15871" width="9.140625" style="82"/>
    <col min="15872" max="15872" width="9" style="82" customWidth="1"/>
    <col min="15873" max="15874" width="9.140625" style="82"/>
    <col min="15875" max="15875" width="10.7109375" style="82" customWidth="1"/>
    <col min="15876" max="15880" width="9.140625" style="82"/>
    <col min="15881" max="15881" width="15.140625" style="82" customWidth="1"/>
    <col min="15882" max="15882" width="6.5703125" style="82" customWidth="1"/>
    <col min="15883" max="15883" width="4" style="82" customWidth="1"/>
    <col min="15884" max="16127" width="9.140625" style="82"/>
    <col min="16128" max="16128" width="9" style="82" customWidth="1"/>
    <col min="16129" max="16130" width="9.140625" style="82"/>
    <col min="16131" max="16131" width="10.7109375" style="82" customWidth="1"/>
    <col min="16132" max="16136" width="9.140625" style="82"/>
    <col min="16137" max="16137" width="15.140625" style="82" customWidth="1"/>
    <col min="16138" max="16138" width="6.5703125" style="82" customWidth="1"/>
    <col min="16139" max="16139" width="4" style="82" customWidth="1"/>
    <col min="16140" max="16384" width="9.140625" style="82"/>
  </cols>
  <sheetData>
    <row r="1" spans="1:10" ht="17.25" customHeight="1" x14ac:dyDescent="0.15">
      <c r="A1" s="81" t="s">
        <v>94</v>
      </c>
    </row>
    <row r="3" spans="1:10" ht="15.75" customHeight="1" x14ac:dyDescent="0.15">
      <c r="A3" s="157" t="s">
        <v>54</v>
      </c>
      <c r="B3" s="157"/>
      <c r="C3" s="157"/>
      <c r="D3" s="157"/>
      <c r="E3" s="157"/>
      <c r="F3" s="157"/>
      <c r="G3" s="83"/>
      <c r="H3" s="83"/>
    </row>
    <row r="4" spans="1:10" ht="15.75" customHeight="1" x14ac:dyDescent="0.15">
      <c r="A4" s="84" t="s">
        <v>103</v>
      </c>
      <c r="B4" s="84"/>
      <c r="C4" s="84"/>
      <c r="D4" s="84"/>
      <c r="E4" s="84"/>
      <c r="F4" s="84"/>
      <c r="G4" s="83"/>
      <c r="H4" s="83"/>
    </row>
    <row r="5" spans="1:10" ht="15.75" customHeight="1" x14ac:dyDescent="0.15">
      <c r="A5" s="84" t="s">
        <v>104</v>
      </c>
      <c r="B5" s="84"/>
      <c r="C5" s="84"/>
      <c r="D5" s="84"/>
      <c r="E5" s="84"/>
      <c r="F5" s="84"/>
      <c r="G5" s="83"/>
      <c r="H5" s="83"/>
    </row>
    <row r="6" spans="1:10" ht="15.75" customHeight="1" x14ac:dyDescent="0.15">
      <c r="A6" s="84"/>
      <c r="B6" s="84"/>
      <c r="C6" s="84"/>
      <c r="D6" s="84"/>
      <c r="E6" s="84"/>
      <c r="F6" s="84"/>
      <c r="G6" s="83"/>
      <c r="H6" s="83"/>
    </row>
    <row r="7" spans="1:10" ht="12" x14ac:dyDescent="0.15">
      <c r="A7" s="85" t="s">
        <v>55</v>
      </c>
      <c r="B7" s="155" t="s">
        <v>56</v>
      </c>
      <c r="C7" s="155"/>
      <c r="D7" s="155"/>
      <c r="E7" s="155"/>
      <c r="F7" s="155"/>
      <c r="G7" s="155"/>
      <c r="H7" s="155"/>
      <c r="I7" s="155"/>
      <c r="J7" s="155"/>
    </row>
    <row r="8" spans="1:10" ht="12" x14ac:dyDescent="0.15">
      <c r="B8" s="155" t="s">
        <v>57</v>
      </c>
      <c r="C8" s="155"/>
      <c r="D8" s="155"/>
      <c r="E8" s="155"/>
      <c r="F8" s="155"/>
      <c r="G8" s="155"/>
      <c r="H8" s="155"/>
      <c r="I8" s="155"/>
      <c r="J8" s="155"/>
    </row>
    <row r="9" spans="1:10" ht="12" x14ac:dyDescent="0.15">
      <c r="B9" s="86"/>
      <c r="C9" s="86"/>
      <c r="D9" s="86"/>
      <c r="E9" s="86"/>
      <c r="F9" s="86"/>
      <c r="G9" s="86"/>
      <c r="H9" s="86"/>
      <c r="I9" s="86"/>
      <c r="J9" s="86"/>
    </row>
    <row r="10" spans="1:10" ht="12" x14ac:dyDescent="0.15">
      <c r="A10" s="85" t="s">
        <v>58</v>
      </c>
      <c r="B10" s="86" t="s">
        <v>59</v>
      </c>
      <c r="C10" s="86"/>
      <c r="D10" s="86"/>
      <c r="E10" s="86"/>
      <c r="F10" s="86"/>
      <c r="G10" s="86"/>
      <c r="H10" s="86"/>
      <c r="I10" s="86"/>
      <c r="J10" s="86"/>
    </row>
    <row r="11" spans="1:10" ht="12" x14ac:dyDescent="0.15">
      <c r="B11" s="86"/>
      <c r="C11" s="86"/>
      <c r="D11" s="86"/>
      <c r="E11" s="86"/>
      <c r="F11" s="86"/>
      <c r="G11" s="86"/>
      <c r="H11" s="86"/>
      <c r="I11" s="86"/>
      <c r="J11" s="86"/>
    </row>
    <row r="12" spans="1:10" ht="12" x14ac:dyDescent="0.15">
      <c r="A12" s="85" t="s">
        <v>60</v>
      </c>
      <c r="B12" s="158" t="s">
        <v>112</v>
      </c>
      <c r="C12" s="155"/>
      <c r="D12" s="155"/>
      <c r="E12" s="155"/>
      <c r="F12" s="155"/>
      <c r="G12" s="155"/>
      <c r="H12" s="155"/>
      <c r="I12" s="155"/>
      <c r="J12" s="155"/>
    </row>
    <row r="13" spans="1:10" ht="12" x14ac:dyDescent="0.15">
      <c r="B13" s="86" t="s">
        <v>95</v>
      </c>
      <c r="C13" s="86"/>
      <c r="D13" s="86"/>
      <c r="E13" s="86"/>
      <c r="F13" s="86"/>
      <c r="G13" s="86"/>
      <c r="H13" s="86"/>
      <c r="I13" s="86"/>
      <c r="J13" s="86"/>
    </row>
    <row r="14" spans="1:10" ht="12" x14ac:dyDescent="0.15">
      <c r="B14" s="86"/>
      <c r="C14" s="86"/>
      <c r="D14" s="86"/>
      <c r="E14" s="86"/>
      <c r="F14" s="86"/>
      <c r="G14" s="86"/>
      <c r="H14" s="86"/>
      <c r="I14" s="86"/>
      <c r="J14" s="86"/>
    </row>
    <row r="15" spans="1:10" ht="12" x14ac:dyDescent="0.15">
      <c r="A15" s="85" t="s">
        <v>61</v>
      </c>
      <c r="B15" s="155" t="s">
        <v>62</v>
      </c>
      <c r="C15" s="155"/>
      <c r="D15" s="155"/>
      <c r="E15" s="155"/>
      <c r="F15" s="155"/>
      <c r="G15" s="155"/>
      <c r="H15" s="155"/>
      <c r="I15" s="155"/>
      <c r="J15" s="155"/>
    </row>
    <row r="16" spans="1:10" ht="12" x14ac:dyDescent="0.15">
      <c r="B16" s="156" t="s">
        <v>63</v>
      </c>
      <c r="C16" s="156"/>
      <c r="D16" s="156"/>
      <c r="E16" s="156"/>
      <c r="F16" s="156"/>
      <c r="G16" s="156"/>
      <c r="H16" s="156"/>
      <c r="I16" s="156"/>
      <c r="J16" s="156"/>
    </row>
    <row r="17" spans="1:10" ht="12" x14ac:dyDescent="0.15">
      <c r="B17" s="155" t="s">
        <v>64</v>
      </c>
      <c r="C17" s="155"/>
      <c r="D17" s="155"/>
      <c r="E17" s="155"/>
      <c r="F17" s="155"/>
      <c r="G17" s="155"/>
      <c r="H17" s="155"/>
      <c r="I17" s="155"/>
      <c r="J17" s="155"/>
    </row>
    <row r="18" spans="1:10" ht="12" x14ac:dyDescent="0.15">
      <c r="B18" s="155" t="s">
        <v>65</v>
      </c>
      <c r="C18" s="155"/>
      <c r="D18" s="155"/>
      <c r="E18" s="155"/>
      <c r="F18" s="155"/>
      <c r="G18" s="155"/>
      <c r="H18" s="155"/>
      <c r="I18" s="155"/>
      <c r="J18" s="155"/>
    </row>
    <row r="19" spans="1:10" ht="12" x14ac:dyDescent="0.15">
      <c r="B19" s="155" t="s">
        <v>66</v>
      </c>
      <c r="C19" s="155"/>
      <c r="D19" s="155"/>
      <c r="E19" s="155"/>
      <c r="F19" s="155"/>
      <c r="G19" s="155"/>
      <c r="H19" s="155"/>
      <c r="I19" s="155"/>
      <c r="J19" s="155"/>
    </row>
    <row r="20" spans="1:10" ht="12" x14ac:dyDescent="0.15">
      <c r="B20" s="156" t="s">
        <v>96</v>
      </c>
      <c r="C20" s="156"/>
      <c r="D20" s="156"/>
      <c r="E20" s="156"/>
      <c r="F20" s="156"/>
      <c r="G20" s="156"/>
      <c r="H20" s="156"/>
      <c r="I20" s="156"/>
      <c r="J20" s="156"/>
    </row>
    <row r="21" spans="1:10" ht="12" x14ac:dyDescent="0.15">
      <c r="B21" s="155" t="s">
        <v>67</v>
      </c>
      <c r="C21" s="155"/>
      <c r="D21" s="155"/>
      <c r="E21" s="155"/>
      <c r="F21" s="155"/>
      <c r="G21" s="155"/>
      <c r="H21" s="155"/>
      <c r="I21" s="155"/>
      <c r="J21" s="155"/>
    </row>
    <row r="22" spans="1:10" ht="12" x14ac:dyDescent="0.15">
      <c r="B22" s="156" t="s">
        <v>97</v>
      </c>
      <c r="C22" s="156"/>
      <c r="D22" s="156"/>
      <c r="E22" s="156"/>
      <c r="F22" s="156"/>
      <c r="G22" s="156"/>
      <c r="H22" s="156"/>
      <c r="I22" s="156"/>
      <c r="J22" s="156"/>
    </row>
    <row r="23" spans="1:10" ht="12" x14ac:dyDescent="0.15">
      <c r="B23" s="155" t="s">
        <v>68</v>
      </c>
      <c r="C23" s="155"/>
      <c r="D23" s="155"/>
      <c r="E23" s="155"/>
      <c r="F23" s="155"/>
      <c r="G23" s="155"/>
      <c r="H23" s="155"/>
      <c r="I23" s="155"/>
      <c r="J23" s="155"/>
    </row>
    <row r="24" spans="1:10" ht="17.25" customHeight="1" x14ac:dyDescent="0.15">
      <c r="B24" s="86"/>
      <c r="C24" s="86"/>
      <c r="D24" s="86"/>
      <c r="E24" s="86"/>
      <c r="F24" s="86"/>
      <c r="G24" s="86"/>
      <c r="H24" s="86"/>
      <c r="I24" s="86"/>
      <c r="J24" s="86"/>
    </row>
    <row r="25" spans="1:10" ht="12" x14ac:dyDescent="0.15">
      <c r="A25" s="85" t="s">
        <v>69</v>
      </c>
      <c r="B25" s="155" t="s">
        <v>70</v>
      </c>
      <c r="C25" s="155"/>
      <c r="D25" s="155"/>
      <c r="E25" s="155"/>
      <c r="F25" s="155"/>
      <c r="G25" s="155"/>
      <c r="H25" s="155"/>
      <c r="I25" s="155"/>
      <c r="J25" s="155"/>
    </row>
    <row r="26" spans="1:10" ht="15" customHeight="1" x14ac:dyDescent="0.15">
      <c r="B26" s="86"/>
      <c r="C26" s="86"/>
      <c r="D26" s="86"/>
      <c r="E26" s="86"/>
      <c r="F26" s="86"/>
      <c r="G26" s="86"/>
      <c r="H26" s="86"/>
      <c r="I26" s="86"/>
      <c r="J26" s="86"/>
    </row>
    <row r="27" spans="1:10" ht="12" x14ac:dyDescent="0.15">
      <c r="A27" s="85" t="s">
        <v>71</v>
      </c>
      <c r="B27" s="155" t="s">
        <v>72</v>
      </c>
      <c r="C27" s="155"/>
      <c r="D27" s="155"/>
      <c r="E27" s="155"/>
      <c r="F27" s="155"/>
      <c r="G27" s="155"/>
      <c r="H27" s="155"/>
      <c r="I27" s="155"/>
      <c r="J27" s="155"/>
    </row>
    <row r="28" spans="1:10" ht="12" x14ac:dyDescent="0.15">
      <c r="B28" s="159" t="s">
        <v>73</v>
      </c>
      <c r="C28" s="159"/>
      <c r="D28" s="159"/>
      <c r="E28" s="159"/>
      <c r="F28" s="159"/>
      <c r="G28" s="159"/>
      <c r="H28" s="159"/>
      <c r="I28" s="159"/>
      <c r="J28" s="159"/>
    </row>
    <row r="29" spans="1:10" ht="13.5" customHeight="1" x14ac:dyDescent="0.15">
      <c r="B29" s="86"/>
      <c r="C29" s="86"/>
      <c r="D29" s="86"/>
      <c r="E29" s="86"/>
      <c r="F29" s="86"/>
      <c r="G29" s="86"/>
      <c r="H29" s="86"/>
      <c r="I29" s="86"/>
      <c r="J29" s="86"/>
    </row>
    <row r="30" spans="1:10" ht="12" x14ac:dyDescent="0.15">
      <c r="A30" s="85" t="s">
        <v>74</v>
      </c>
      <c r="B30" s="155" t="s">
        <v>75</v>
      </c>
      <c r="C30" s="155"/>
      <c r="D30" s="155"/>
      <c r="E30" s="155"/>
      <c r="F30" s="155"/>
      <c r="G30" s="155"/>
      <c r="H30" s="155"/>
      <c r="I30" s="155"/>
      <c r="J30" s="155"/>
    </row>
    <row r="31" spans="1:10" ht="12" x14ac:dyDescent="0.15">
      <c r="B31" s="159" t="s">
        <v>76</v>
      </c>
      <c r="C31" s="159"/>
      <c r="D31" s="159"/>
      <c r="E31" s="159"/>
      <c r="F31" s="159"/>
      <c r="G31" s="159"/>
      <c r="H31" s="159"/>
      <c r="I31" s="159"/>
      <c r="J31" s="159"/>
    </row>
    <row r="32" spans="1:10" ht="13.5" customHeight="1" x14ac:dyDescent="0.15">
      <c r="B32" s="86"/>
      <c r="C32" s="86"/>
      <c r="D32" s="86"/>
      <c r="E32" s="86"/>
      <c r="F32" s="86"/>
      <c r="G32" s="86"/>
      <c r="H32" s="86"/>
      <c r="I32" s="86"/>
      <c r="J32" s="86"/>
    </row>
    <row r="33" spans="1:10" ht="12" x14ac:dyDescent="0.15">
      <c r="A33" s="85" t="s">
        <v>77</v>
      </c>
      <c r="B33" s="158" t="s">
        <v>78</v>
      </c>
      <c r="C33" s="155"/>
      <c r="D33" s="155"/>
      <c r="E33" s="155"/>
      <c r="F33" s="155"/>
      <c r="G33" s="155"/>
      <c r="H33" s="155"/>
      <c r="I33" s="155"/>
      <c r="J33" s="155"/>
    </row>
    <row r="34" spans="1:10" ht="12" x14ac:dyDescent="0.15">
      <c r="B34" s="158" t="s">
        <v>79</v>
      </c>
      <c r="C34" s="155"/>
      <c r="D34" s="155"/>
      <c r="E34" s="155"/>
      <c r="F34" s="155"/>
      <c r="G34" s="155"/>
      <c r="H34" s="155"/>
      <c r="I34" s="155"/>
      <c r="J34" s="155"/>
    </row>
    <row r="35" spans="1:10" ht="12" x14ac:dyDescent="0.15">
      <c r="B35" s="155" t="s">
        <v>80</v>
      </c>
      <c r="C35" s="155"/>
      <c r="D35" s="155"/>
      <c r="E35" s="155"/>
      <c r="F35" s="155"/>
      <c r="G35" s="155"/>
      <c r="H35" s="155"/>
      <c r="I35" s="155"/>
      <c r="J35" s="155"/>
    </row>
    <row r="36" spans="1:10" ht="12" x14ac:dyDescent="0.15">
      <c r="B36" s="155" t="s">
        <v>81</v>
      </c>
      <c r="C36" s="155"/>
      <c r="D36" s="155"/>
      <c r="E36" s="155"/>
      <c r="F36" s="155"/>
      <c r="G36" s="155"/>
      <c r="H36" s="155"/>
      <c r="I36" s="155"/>
      <c r="J36" s="155"/>
    </row>
    <row r="37" spans="1:10" ht="12" x14ac:dyDescent="0.15">
      <c r="B37" s="155" t="s">
        <v>82</v>
      </c>
      <c r="C37" s="155"/>
      <c r="D37" s="155"/>
      <c r="E37" s="155"/>
      <c r="F37" s="155"/>
      <c r="G37" s="155"/>
      <c r="H37" s="155"/>
      <c r="I37" s="155"/>
      <c r="J37" s="155"/>
    </row>
    <row r="38" spans="1:10" ht="12" x14ac:dyDescent="0.15">
      <c r="B38" s="155" t="s">
        <v>83</v>
      </c>
      <c r="C38" s="155"/>
      <c r="D38" s="155"/>
      <c r="E38" s="155"/>
      <c r="F38" s="155"/>
      <c r="G38" s="155"/>
      <c r="H38" s="155"/>
      <c r="I38" s="155"/>
      <c r="J38" s="155"/>
    </row>
    <row r="39" spans="1:10" ht="12" x14ac:dyDescent="0.15">
      <c r="B39" s="155" t="s">
        <v>84</v>
      </c>
      <c r="C39" s="155"/>
      <c r="D39" s="155"/>
      <c r="E39" s="155"/>
      <c r="F39" s="155"/>
      <c r="G39" s="155"/>
      <c r="H39" s="155"/>
      <c r="I39" s="155"/>
      <c r="J39" s="155"/>
    </row>
    <row r="40" spans="1:10" ht="27.75" customHeight="1" x14ac:dyDescent="0.15">
      <c r="B40" s="155" t="s">
        <v>85</v>
      </c>
      <c r="C40" s="155"/>
      <c r="D40" s="155"/>
      <c r="E40" s="155"/>
      <c r="F40" s="155"/>
      <c r="G40" s="155"/>
      <c r="H40" s="155"/>
      <c r="I40" s="155"/>
      <c r="J40" s="155"/>
    </row>
    <row r="41" spans="1:10" ht="17.25" customHeight="1" x14ac:dyDescent="0.15">
      <c r="B41" s="86"/>
      <c r="C41" s="86"/>
      <c r="D41" s="86"/>
      <c r="E41" s="86"/>
      <c r="F41" s="86"/>
      <c r="G41" s="86"/>
      <c r="H41" s="86"/>
      <c r="I41" s="86"/>
      <c r="J41" s="86"/>
    </row>
    <row r="42" spans="1:10" ht="17.25" customHeight="1" x14ac:dyDescent="0.15">
      <c r="B42" s="86"/>
      <c r="C42" s="86"/>
      <c r="D42" s="86"/>
      <c r="E42" s="86"/>
      <c r="F42" s="86"/>
      <c r="G42" s="86"/>
      <c r="H42" s="86"/>
      <c r="I42" s="86"/>
      <c r="J42" s="86"/>
    </row>
    <row r="43" spans="1:10" ht="17.25" customHeight="1" x14ac:dyDescent="0.15">
      <c r="B43" s="86"/>
      <c r="C43" s="86"/>
      <c r="D43" s="86"/>
      <c r="E43" s="86"/>
      <c r="F43" s="86"/>
      <c r="G43" s="86"/>
      <c r="H43" s="86"/>
      <c r="I43" s="86"/>
      <c r="J43" s="86"/>
    </row>
    <row r="44" spans="1:10" ht="22.5" customHeight="1" x14ac:dyDescent="0.15">
      <c r="B44" s="86"/>
      <c r="C44" s="86"/>
      <c r="D44" s="86"/>
      <c r="E44" s="86"/>
      <c r="F44" s="86"/>
      <c r="G44" s="86"/>
      <c r="H44" s="86"/>
      <c r="I44" s="86"/>
      <c r="J44" s="86"/>
    </row>
    <row r="45" spans="1:10" ht="12" x14ac:dyDescent="0.15">
      <c r="A45" s="85" t="s">
        <v>86</v>
      </c>
      <c r="B45" s="158" t="s">
        <v>87</v>
      </c>
      <c r="C45" s="155"/>
      <c r="D45" s="155"/>
      <c r="E45" s="155"/>
      <c r="F45" s="155"/>
      <c r="G45" s="155"/>
      <c r="H45" s="155"/>
      <c r="I45" s="155"/>
      <c r="J45" s="155"/>
    </row>
    <row r="46" spans="1:10" ht="12" x14ac:dyDescent="0.15">
      <c r="B46" s="158" t="s">
        <v>88</v>
      </c>
      <c r="C46" s="155"/>
      <c r="D46" s="155"/>
      <c r="E46" s="155"/>
      <c r="F46" s="155"/>
      <c r="G46" s="155"/>
      <c r="H46" s="155"/>
      <c r="I46" s="155"/>
      <c r="J46" s="155"/>
    </row>
    <row r="47" spans="1:10" ht="12" x14ac:dyDescent="0.15">
      <c r="B47" s="155" t="s">
        <v>80</v>
      </c>
      <c r="C47" s="155"/>
      <c r="D47" s="155"/>
      <c r="E47" s="155"/>
      <c r="F47" s="155"/>
      <c r="G47" s="155"/>
      <c r="H47" s="155"/>
      <c r="I47" s="155"/>
      <c r="J47" s="155"/>
    </row>
    <row r="48" spans="1:10" ht="12" x14ac:dyDescent="0.15">
      <c r="B48" s="155" t="s">
        <v>89</v>
      </c>
      <c r="C48" s="155"/>
      <c r="D48" s="155"/>
      <c r="E48" s="155"/>
      <c r="F48" s="155"/>
      <c r="G48" s="155"/>
      <c r="H48" s="155"/>
      <c r="I48" s="155"/>
      <c r="J48" s="155"/>
    </row>
    <row r="49" spans="1:10" ht="13.5" customHeight="1" x14ac:dyDescent="0.15">
      <c r="B49" s="86"/>
      <c r="C49" s="86"/>
      <c r="D49" s="86"/>
      <c r="E49" s="86"/>
      <c r="F49" s="86"/>
      <c r="G49" s="86"/>
      <c r="H49" s="86"/>
      <c r="I49" s="86"/>
      <c r="J49" s="86"/>
    </row>
    <row r="50" spans="1:10" ht="12" x14ac:dyDescent="0.15">
      <c r="A50" s="85" t="s">
        <v>90</v>
      </c>
      <c r="B50" s="155" t="s">
        <v>91</v>
      </c>
      <c r="C50" s="155"/>
      <c r="D50" s="155"/>
      <c r="E50" s="155"/>
      <c r="F50" s="155"/>
      <c r="G50" s="155"/>
      <c r="H50" s="155"/>
      <c r="I50" s="155"/>
      <c r="J50" s="155"/>
    </row>
    <row r="51" spans="1:10" ht="12" x14ac:dyDescent="0.15">
      <c r="B51" s="86" t="s">
        <v>92</v>
      </c>
      <c r="C51" s="86"/>
      <c r="D51" s="86"/>
      <c r="E51" s="86"/>
      <c r="F51" s="86"/>
      <c r="G51" s="86"/>
      <c r="H51" s="86"/>
      <c r="I51" s="86"/>
      <c r="J51" s="86"/>
    </row>
    <row r="52" spans="1:10" ht="12" x14ac:dyDescent="0.15">
      <c r="B52" s="155" t="s">
        <v>93</v>
      </c>
      <c r="C52" s="155"/>
      <c r="D52" s="155"/>
      <c r="E52" s="155"/>
      <c r="F52" s="155"/>
      <c r="G52" s="155"/>
      <c r="H52" s="155"/>
      <c r="I52" s="155"/>
      <c r="J52" s="155"/>
    </row>
    <row r="53" spans="1:10" ht="15.75" customHeight="1" x14ac:dyDescent="0.15">
      <c r="B53" s="86"/>
      <c r="C53" s="86"/>
      <c r="D53" s="86"/>
      <c r="E53" s="86"/>
      <c r="F53" s="86"/>
      <c r="G53" s="86"/>
      <c r="H53" s="86"/>
      <c r="I53" s="86"/>
      <c r="J53" s="86"/>
    </row>
    <row r="54" spans="1:10" ht="17.25" customHeight="1" x14ac:dyDescent="0.15">
      <c r="A54" s="108" t="s">
        <v>110</v>
      </c>
      <c r="B54" s="160" t="s">
        <v>115</v>
      </c>
      <c r="C54" s="160"/>
      <c r="D54" s="160"/>
      <c r="E54" s="160"/>
      <c r="F54" s="160"/>
      <c r="G54" s="160"/>
      <c r="H54" s="160"/>
      <c r="I54" s="160"/>
      <c r="J54" s="160"/>
    </row>
    <row r="55" spans="1:10" ht="17.25" customHeight="1" x14ac:dyDescent="0.15">
      <c r="A55" s="108"/>
      <c r="B55" s="160"/>
      <c r="C55" s="160"/>
      <c r="D55" s="160"/>
      <c r="E55" s="160"/>
      <c r="F55" s="160"/>
      <c r="G55" s="160"/>
      <c r="H55" s="160"/>
      <c r="I55" s="160"/>
      <c r="J55" s="160"/>
    </row>
    <row r="56" spans="1:10" ht="17.25" customHeight="1" x14ac:dyDescent="0.15">
      <c r="A56" s="108"/>
      <c r="B56" s="161"/>
      <c r="C56" s="161"/>
      <c r="D56" s="161"/>
      <c r="E56" s="161"/>
      <c r="F56" s="161"/>
      <c r="G56" s="161"/>
      <c r="H56" s="161"/>
      <c r="I56" s="161"/>
      <c r="J56" s="161"/>
    </row>
    <row r="57" spans="1:10" ht="17.25" customHeight="1" x14ac:dyDescent="0.15">
      <c r="A57" s="108"/>
      <c r="B57" s="109"/>
      <c r="C57" s="109"/>
      <c r="D57" s="109"/>
      <c r="E57" s="109"/>
      <c r="F57" s="109"/>
      <c r="G57" s="109"/>
      <c r="H57" s="109"/>
      <c r="I57" s="109"/>
      <c r="J57" s="109"/>
    </row>
  </sheetData>
  <mergeCells count="34">
    <mergeCell ref="B45:J45"/>
    <mergeCell ref="B54:J55"/>
    <mergeCell ref="B56:J56"/>
    <mergeCell ref="B47:J47"/>
    <mergeCell ref="B48:J48"/>
    <mergeCell ref="B50:J50"/>
    <mergeCell ref="B52:J52"/>
    <mergeCell ref="B46:J46"/>
    <mergeCell ref="B31:J31"/>
    <mergeCell ref="B33:J33"/>
    <mergeCell ref="B34:J34"/>
    <mergeCell ref="B35:J35"/>
    <mergeCell ref="B40:J40"/>
    <mergeCell ref="B37:J37"/>
    <mergeCell ref="B38:J38"/>
    <mergeCell ref="B39:J39"/>
    <mergeCell ref="B36:J36"/>
    <mergeCell ref="B23:J23"/>
    <mergeCell ref="B25:J25"/>
    <mergeCell ref="B27:J27"/>
    <mergeCell ref="B28:J28"/>
    <mergeCell ref="B30:J30"/>
    <mergeCell ref="B21:J21"/>
    <mergeCell ref="B22:J22"/>
    <mergeCell ref="B20:J20"/>
    <mergeCell ref="A3:F3"/>
    <mergeCell ref="B7:J7"/>
    <mergeCell ref="B8:J8"/>
    <mergeCell ref="B12:J12"/>
    <mergeCell ref="B15:J15"/>
    <mergeCell ref="B16:J16"/>
    <mergeCell ref="B17:J17"/>
    <mergeCell ref="B18:J18"/>
    <mergeCell ref="B19:J19"/>
  </mergeCells>
  <phoneticPr fontId="2"/>
  <pageMargins left="0.64" right="0.54" top="0.78740157480314965" bottom="0.78740157480314965" header="0.51181102362204722" footer="0.51181102362204722"/>
  <pageSetup paperSize="9" scale="92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T27"/>
  <sheetViews>
    <sheetView showGridLines="0" view="pageBreakPreview" zoomScaleNormal="100" zoomScaleSheetLayoutView="100" workbookViewId="0">
      <selection activeCell="P14" sqref="P14"/>
    </sheetView>
  </sheetViews>
  <sheetFormatPr defaultColWidth="9.140625" defaultRowHeight="28.5" customHeight="1" x14ac:dyDescent="0.15"/>
  <cols>
    <col min="1" max="2" width="2.7109375" style="1" customWidth="1"/>
    <col min="3" max="3" width="9.42578125" style="1" bestFit="1" customWidth="1"/>
    <col min="4" max="4" width="3.28515625" style="1" bestFit="1" customWidth="1"/>
    <col min="5" max="5" width="4.5703125" style="1" bestFit="1" customWidth="1"/>
    <col min="6" max="6" width="4.85546875" style="1" bestFit="1" customWidth="1"/>
    <col min="7" max="7" width="3.140625" style="1" customWidth="1"/>
    <col min="8" max="8" width="7.7109375" style="1" customWidth="1"/>
    <col min="9" max="9" width="3" style="1" bestFit="1" customWidth="1"/>
    <col min="10" max="10" width="10.7109375" style="1" customWidth="1"/>
    <col min="11" max="19" width="10.7109375" style="19" customWidth="1"/>
    <col min="20" max="20" width="10.7109375" style="1" customWidth="1"/>
    <col min="21" max="16384" width="9.140625" style="1"/>
  </cols>
  <sheetData>
    <row r="1" spans="1:20" ht="28.5" customHeight="1" x14ac:dyDescent="0.15">
      <c r="A1" s="65" t="s">
        <v>113</v>
      </c>
      <c r="B1" s="31"/>
      <c r="C1" s="31"/>
      <c r="D1" s="31"/>
      <c r="E1" s="31"/>
      <c r="F1" s="31"/>
      <c r="G1" s="31"/>
      <c r="H1" s="31"/>
      <c r="I1" s="31"/>
      <c r="J1" s="31"/>
      <c r="K1" s="18"/>
      <c r="L1" s="18"/>
      <c r="M1" s="76"/>
      <c r="N1" s="76"/>
      <c r="O1" s="76"/>
      <c r="P1" s="76"/>
      <c r="Q1" s="76"/>
      <c r="R1" s="76"/>
      <c r="S1" s="76"/>
    </row>
    <row r="2" spans="1:20" ht="28.5" customHeight="1" x14ac:dyDescent="0.15">
      <c r="A2" s="34"/>
      <c r="B2" s="31"/>
      <c r="C2" s="31"/>
      <c r="D2" s="31"/>
      <c r="E2" s="31"/>
      <c r="F2" s="31"/>
      <c r="G2" s="31"/>
      <c r="H2" s="31"/>
      <c r="I2" s="31"/>
      <c r="J2" s="31"/>
      <c r="L2" s="110"/>
      <c r="M2" s="122"/>
      <c r="N2" s="122"/>
      <c r="O2" s="122"/>
      <c r="P2" s="122"/>
      <c r="Q2" s="122"/>
      <c r="R2" s="122"/>
      <c r="S2" s="122"/>
      <c r="T2" s="122"/>
    </row>
    <row r="3" spans="1:20" ht="28.5" customHeight="1" x14ac:dyDescent="0.15">
      <c r="A3" s="33"/>
      <c r="B3" s="33"/>
      <c r="C3" s="33"/>
      <c r="D3" s="33"/>
      <c r="E3" s="33"/>
      <c r="F3" s="33"/>
      <c r="G3" s="33"/>
      <c r="H3" s="33"/>
      <c r="I3" s="33"/>
      <c r="J3" s="33"/>
      <c r="K3" s="20"/>
      <c r="L3" s="20"/>
      <c r="M3" s="68"/>
      <c r="N3" s="68"/>
      <c r="O3" s="68"/>
      <c r="P3" s="68"/>
      <c r="Q3" s="68"/>
      <c r="R3" s="68"/>
    </row>
    <row r="4" spans="1:20" ht="28.5" customHeight="1" x14ac:dyDescent="0.15">
      <c r="A4" s="33"/>
      <c r="B4" s="33"/>
      <c r="C4" s="33"/>
      <c r="D4" s="33"/>
      <c r="E4" s="33"/>
      <c r="F4" s="33"/>
      <c r="G4" s="33"/>
      <c r="H4" s="33"/>
      <c r="I4" s="33"/>
      <c r="J4" s="33"/>
      <c r="K4" s="20"/>
      <c r="L4" s="20"/>
      <c r="M4" s="68"/>
      <c r="N4" s="68"/>
      <c r="O4" s="68"/>
      <c r="P4" s="68"/>
      <c r="Q4" s="68"/>
      <c r="R4" s="68"/>
    </row>
    <row r="5" spans="1:20" ht="28.5" customHeight="1" thickBot="1" x14ac:dyDescent="0.2">
      <c r="A5" s="128" t="s">
        <v>45</v>
      </c>
      <c r="B5" s="128"/>
      <c r="C5" s="128"/>
      <c r="D5" s="128"/>
      <c r="E5" s="128"/>
      <c r="F5" s="128"/>
      <c r="G5" s="128"/>
      <c r="H5" s="128"/>
      <c r="I5" s="128"/>
      <c r="J5" s="60"/>
      <c r="K5" s="62" t="s">
        <v>22</v>
      </c>
      <c r="L5" s="35"/>
      <c r="M5" s="62"/>
      <c r="N5" s="62"/>
      <c r="O5" s="62"/>
      <c r="P5" s="62"/>
      <c r="Q5" s="62"/>
      <c r="R5" s="62"/>
      <c r="S5" s="63"/>
      <c r="T5" s="61" t="s">
        <v>21</v>
      </c>
    </row>
    <row r="6" spans="1:20" ht="28.5" customHeight="1" thickBot="1" x14ac:dyDescent="0.2">
      <c r="A6" s="129"/>
      <c r="B6" s="130"/>
      <c r="C6" s="130"/>
      <c r="D6" s="130"/>
      <c r="E6" s="130"/>
      <c r="F6" s="130"/>
      <c r="G6" s="131" t="s">
        <v>18</v>
      </c>
      <c r="H6" s="132"/>
      <c r="I6" s="133"/>
      <c r="J6" s="162" t="s">
        <v>121</v>
      </c>
      <c r="K6" s="162" t="s">
        <v>122</v>
      </c>
      <c r="L6" s="162" t="s">
        <v>123</v>
      </c>
      <c r="M6" s="162" t="s">
        <v>124</v>
      </c>
      <c r="N6" s="162" t="s">
        <v>125</v>
      </c>
      <c r="O6" s="162" t="s">
        <v>126</v>
      </c>
      <c r="P6" s="162" t="s">
        <v>127</v>
      </c>
      <c r="Q6" s="162" t="s">
        <v>128</v>
      </c>
      <c r="R6" s="162" t="s">
        <v>129</v>
      </c>
      <c r="S6" s="162" t="s">
        <v>130</v>
      </c>
      <c r="T6" s="163" t="s">
        <v>47</v>
      </c>
    </row>
    <row r="7" spans="1:20" ht="28.5" customHeight="1" x14ac:dyDescent="0.15">
      <c r="A7" s="134" t="s">
        <v>20</v>
      </c>
      <c r="B7" s="135"/>
      <c r="C7" s="29"/>
      <c r="D7" s="73" t="s">
        <v>0</v>
      </c>
      <c r="E7" s="73"/>
      <c r="F7" s="73"/>
      <c r="G7" s="135" t="s">
        <v>3</v>
      </c>
      <c r="H7" s="135"/>
      <c r="I7" s="136"/>
      <c r="J7" s="164"/>
      <c r="K7" s="165"/>
      <c r="L7" s="165"/>
      <c r="M7" s="165"/>
      <c r="N7" s="165"/>
      <c r="O7" s="165"/>
      <c r="P7" s="165"/>
      <c r="Q7" s="165"/>
      <c r="R7" s="165"/>
      <c r="S7" s="165"/>
      <c r="T7" s="166" t="e">
        <f>SUM(J7:S7)/COUNTA(J7:S7)</f>
        <v>#DIV/0!</v>
      </c>
    </row>
    <row r="8" spans="1:20" ht="28.5" customHeight="1" x14ac:dyDescent="0.15">
      <c r="A8" s="40"/>
      <c r="B8" s="6" t="s">
        <v>1</v>
      </c>
      <c r="C8" s="6"/>
      <c r="D8" s="6"/>
      <c r="E8" s="6"/>
      <c r="F8" s="6"/>
      <c r="G8" s="6"/>
      <c r="H8" s="16" t="s">
        <v>15</v>
      </c>
      <c r="I8" s="17" t="s">
        <v>2</v>
      </c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8"/>
    </row>
    <row r="9" spans="1:20" ht="28.5" customHeight="1" x14ac:dyDescent="0.15">
      <c r="A9" s="40"/>
      <c r="B9" s="7"/>
      <c r="C9" s="2" t="s">
        <v>38</v>
      </c>
      <c r="D9" s="4" t="s">
        <v>4</v>
      </c>
      <c r="E9" s="5"/>
      <c r="F9" s="3" t="s">
        <v>5</v>
      </c>
      <c r="G9" s="2"/>
      <c r="H9" s="32"/>
      <c r="I9" s="13" t="s">
        <v>6</v>
      </c>
      <c r="J9" s="169">
        <v>0</v>
      </c>
      <c r="K9" s="169">
        <f>ROUNDDOWN($E9*$H9*30*$L$5*J$7*0.1/1000,)</f>
        <v>0</v>
      </c>
      <c r="L9" s="169">
        <f>ROUNDDOWN($E9*$H9*31*$L$5*K$7*0.1/1000+$E9*$H9*30*$L$5*J$7*0.9/1000,)</f>
        <v>0</v>
      </c>
      <c r="M9" s="169">
        <f>ROUNDDOWN($E9*$H9*31*$L$5*L$7*0.1/1000+$E9*$H9*31*$L$5*K$7*0.9/1000,)</f>
        <v>0</v>
      </c>
      <c r="N9" s="169">
        <f>ROUNDDOWN($E9*$H9*31*$L$5*M$7*0.1/1000+$E9*$H9*31*$L$5*L$7*0.9/1000,)</f>
        <v>0</v>
      </c>
      <c r="O9" s="169">
        <f t="shared" ref="N9:S15" si="0">ROUNDDOWN($E9*$H9*31*$L$5*N$7*0.1/1000+$E9*$H9*31*$L$5*M$7*0.9/1000,)</f>
        <v>0</v>
      </c>
      <c r="P9" s="169">
        <f t="shared" si="0"/>
        <v>0</v>
      </c>
      <c r="Q9" s="169">
        <f t="shared" si="0"/>
        <v>0</v>
      </c>
      <c r="R9" s="169">
        <f t="shared" si="0"/>
        <v>0</v>
      </c>
      <c r="S9" s="169">
        <f>ROUNDDOWN($E9*$H9*31*$L$5*R$7*0.1/1000+$E9*$H9*31*$L$5*Q$7*0.9/1000,)</f>
        <v>0</v>
      </c>
      <c r="T9" s="170">
        <f t="shared" ref="T9:T25" si="1">SUM(J9:S9)</f>
        <v>0</v>
      </c>
    </row>
    <row r="10" spans="1:20" ht="28.5" customHeight="1" x14ac:dyDescent="0.15">
      <c r="A10" s="40"/>
      <c r="B10" s="7"/>
      <c r="C10" s="2" t="s">
        <v>39</v>
      </c>
      <c r="D10" s="4" t="s">
        <v>4</v>
      </c>
      <c r="E10" s="5"/>
      <c r="F10" s="3" t="s">
        <v>5</v>
      </c>
      <c r="G10" s="2"/>
      <c r="H10" s="32"/>
      <c r="I10" s="13" t="s">
        <v>6</v>
      </c>
      <c r="J10" s="169">
        <v>0</v>
      </c>
      <c r="K10" s="169">
        <f>ROUNDDOWN($E10*$H10*30*$L$5*J$7*0.1/1000,)</f>
        <v>0</v>
      </c>
      <c r="L10" s="169">
        <f t="shared" ref="L10:L15" si="2">ROUNDDOWN($E10*$H10*31*$L$5*K$7*0.1/1000+$E10*$H10*30*$L$5*J$7*0.9/1000,)</f>
        <v>0</v>
      </c>
      <c r="M10" s="169">
        <f t="shared" ref="M10:M15" si="3">ROUNDDOWN($E10*$H10*31*$L$5*L$7*0.1/1000+$E10*$H10*31*$L$5*K$7*0.9/1000,)</f>
        <v>0</v>
      </c>
      <c r="N10" s="169">
        <f t="shared" si="0"/>
        <v>0</v>
      </c>
      <c r="O10" s="169">
        <f t="shared" si="0"/>
        <v>0</v>
      </c>
      <c r="P10" s="169">
        <f t="shared" si="0"/>
        <v>0</v>
      </c>
      <c r="Q10" s="169">
        <f t="shared" si="0"/>
        <v>0</v>
      </c>
      <c r="R10" s="169">
        <f t="shared" si="0"/>
        <v>0</v>
      </c>
      <c r="S10" s="169">
        <f t="shared" si="0"/>
        <v>0</v>
      </c>
      <c r="T10" s="170">
        <f t="shared" si="1"/>
        <v>0</v>
      </c>
    </row>
    <row r="11" spans="1:20" ht="28.5" customHeight="1" x14ac:dyDescent="0.15">
      <c r="A11" s="40"/>
      <c r="B11" s="7"/>
      <c r="C11" s="2" t="s">
        <v>37</v>
      </c>
      <c r="D11" s="4" t="s">
        <v>4</v>
      </c>
      <c r="E11" s="5"/>
      <c r="F11" s="3" t="s">
        <v>5</v>
      </c>
      <c r="G11" s="2"/>
      <c r="H11" s="32"/>
      <c r="I11" s="13" t="s">
        <v>6</v>
      </c>
      <c r="J11" s="169">
        <f t="shared" ref="J11" si="4">ROUNDDOWN($E11*$H11*365*$L$5*J$7/1000,)</f>
        <v>0</v>
      </c>
      <c r="K11" s="169">
        <f>ROUNDDOWN($E11*$H11*30*$L$5*J$7*0.1/1000,)</f>
        <v>0</v>
      </c>
      <c r="L11" s="169">
        <f t="shared" si="2"/>
        <v>0</v>
      </c>
      <c r="M11" s="169">
        <f t="shared" si="3"/>
        <v>0</v>
      </c>
      <c r="N11" s="169">
        <f t="shared" si="0"/>
        <v>0</v>
      </c>
      <c r="O11" s="169">
        <f t="shared" si="0"/>
        <v>0</v>
      </c>
      <c r="P11" s="169">
        <f t="shared" si="0"/>
        <v>0</v>
      </c>
      <c r="Q11" s="169">
        <f t="shared" si="0"/>
        <v>0</v>
      </c>
      <c r="R11" s="169">
        <f t="shared" si="0"/>
        <v>0</v>
      </c>
      <c r="S11" s="169">
        <f t="shared" si="0"/>
        <v>0</v>
      </c>
      <c r="T11" s="170">
        <f t="shared" si="1"/>
        <v>0</v>
      </c>
    </row>
    <row r="12" spans="1:20" ht="28.5" customHeight="1" x14ac:dyDescent="0.15">
      <c r="A12" s="40"/>
      <c r="B12" s="7"/>
      <c r="C12" s="2" t="s">
        <v>7</v>
      </c>
      <c r="D12" s="4" t="s">
        <v>4</v>
      </c>
      <c r="E12" s="5"/>
      <c r="F12" s="3" t="s">
        <v>5</v>
      </c>
      <c r="G12" s="2"/>
      <c r="H12" s="32"/>
      <c r="I12" s="13" t="s">
        <v>6</v>
      </c>
      <c r="J12" s="169">
        <f t="shared" ref="J12" si="5">ROUNDDOWN($H12*$C$7*J$7*365*$L$5/1000,)</f>
        <v>0</v>
      </c>
      <c r="K12" s="169">
        <f t="shared" ref="K12" si="6">ROUNDDOWN($E12*$H12*30*$L$5*J$7*0.1/1000,)</f>
        <v>0</v>
      </c>
      <c r="L12" s="169">
        <f t="shared" si="2"/>
        <v>0</v>
      </c>
      <c r="M12" s="169">
        <f t="shared" si="3"/>
        <v>0</v>
      </c>
      <c r="N12" s="169">
        <f t="shared" si="0"/>
        <v>0</v>
      </c>
      <c r="O12" s="169">
        <f t="shared" si="0"/>
        <v>0</v>
      </c>
      <c r="P12" s="169">
        <f t="shared" si="0"/>
        <v>0</v>
      </c>
      <c r="Q12" s="169">
        <f t="shared" si="0"/>
        <v>0</v>
      </c>
      <c r="R12" s="169">
        <f t="shared" si="0"/>
        <v>0</v>
      </c>
      <c r="S12" s="169">
        <f t="shared" si="0"/>
        <v>0</v>
      </c>
      <c r="T12" s="170">
        <f t="shared" si="1"/>
        <v>0</v>
      </c>
    </row>
    <row r="13" spans="1:20" ht="28.5" customHeight="1" x14ac:dyDescent="0.15">
      <c r="A13" s="40"/>
      <c r="B13" s="7"/>
      <c r="C13" s="2" t="s">
        <v>8</v>
      </c>
      <c r="D13" s="4" t="s">
        <v>4</v>
      </c>
      <c r="E13" s="5"/>
      <c r="F13" s="3" t="s">
        <v>5</v>
      </c>
      <c r="G13" s="2"/>
      <c r="H13" s="32"/>
      <c r="I13" s="13" t="s">
        <v>6</v>
      </c>
      <c r="J13" s="169">
        <v>0</v>
      </c>
      <c r="K13" s="169">
        <f>ROUNDDOWN($E13*$H13*30*$L$5*J$7*0.1/1000,)</f>
        <v>0</v>
      </c>
      <c r="L13" s="169">
        <f t="shared" si="2"/>
        <v>0</v>
      </c>
      <c r="M13" s="169">
        <f t="shared" si="3"/>
        <v>0</v>
      </c>
      <c r="N13" s="169">
        <f t="shared" si="0"/>
        <v>0</v>
      </c>
      <c r="O13" s="169">
        <f t="shared" si="0"/>
        <v>0</v>
      </c>
      <c r="P13" s="169">
        <f t="shared" si="0"/>
        <v>0</v>
      </c>
      <c r="Q13" s="169">
        <f t="shared" si="0"/>
        <v>0</v>
      </c>
      <c r="R13" s="169">
        <f t="shared" si="0"/>
        <v>0</v>
      </c>
      <c r="S13" s="169">
        <f t="shared" si="0"/>
        <v>0</v>
      </c>
      <c r="T13" s="170">
        <f t="shared" si="1"/>
        <v>0</v>
      </c>
    </row>
    <row r="14" spans="1:20" ht="28.5" customHeight="1" x14ac:dyDescent="0.15">
      <c r="A14" s="40"/>
      <c r="B14" s="7"/>
      <c r="C14" s="2" t="s">
        <v>9</v>
      </c>
      <c r="D14" s="4" t="s">
        <v>4</v>
      </c>
      <c r="E14" s="5"/>
      <c r="F14" s="3" t="s">
        <v>5</v>
      </c>
      <c r="G14" s="2"/>
      <c r="H14" s="32"/>
      <c r="I14" s="13" t="s">
        <v>6</v>
      </c>
      <c r="J14" s="169">
        <v>0</v>
      </c>
      <c r="K14" s="169">
        <f>ROUNDDOWN($E14*$H14*30*$L$5*J$7*0.1/1000,)</f>
        <v>0</v>
      </c>
      <c r="L14" s="169">
        <f t="shared" si="2"/>
        <v>0</v>
      </c>
      <c r="M14" s="169">
        <f t="shared" si="3"/>
        <v>0</v>
      </c>
      <c r="N14" s="169">
        <f t="shared" si="0"/>
        <v>0</v>
      </c>
      <c r="O14" s="169">
        <f t="shared" si="0"/>
        <v>0</v>
      </c>
      <c r="P14" s="169">
        <f t="shared" si="0"/>
        <v>0</v>
      </c>
      <c r="Q14" s="169">
        <f t="shared" si="0"/>
        <v>0</v>
      </c>
      <c r="R14" s="169">
        <f t="shared" si="0"/>
        <v>0</v>
      </c>
      <c r="S14" s="169">
        <f t="shared" si="0"/>
        <v>0</v>
      </c>
      <c r="T14" s="170">
        <f t="shared" si="1"/>
        <v>0</v>
      </c>
    </row>
    <row r="15" spans="1:20" ht="28.5" customHeight="1" x14ac:dyDescent="0.15">
      <c r="A15" s="40"/>
      <c r="B15" s="7"/>
      <c r="C15" s="2" t="s">
        <v>10</v>
      </c>
      <c r="D15" s="4" t="s">
        <v>4</v>
      </c>
      <c r="E15" s="5"/>
      <c r="F15" s="3" t="s">
        <v>5</v>
      </c>
      <c r="G15" s="2"/>
      <c r="H15" s="32"/>
      <c r="I15" s="13" t="s">
        <v>6</v>
      </c>
      <c r="J15" s="169">
        <v>0</v>
      </c>
      <c r="K15" s="169">
        <f>ROUNDDOWN($E15*$H15*30*$L$5*J$7*0.1/1000,)</f>
        <v>0</v>
      </c>
      <c r="L15" s="169">
        <f t="shared" si="2"/>
        <v>0</v>
      </c>
      <c r="M15" s="169">
        <f t="shared" si="3"/>
        <v>0</v>
      </c>
      <c r="N15" s="169">
        <f t="shared" si="0"/>
        <v>0</v>
      </c>
      <c r="O15" s="169">
        <f t="shared" si="0"/>
        <v>0</v>
      </c>
      <c r="P15" s="169">
        <f t="shared" si="0"/>
        <v>0</v>
      </c>
      <c r="Q15" s="169">
        <f t="shared" si="0"/>
        <v>0</v>
      </c>
      <c r="R15" s="169">
        <f t="shared" si="0"/>
        <v>0</v>
      </c>
      <c r="S15" s="169">
        <f>ROUNDDOWN($E15*$H15*31*$L$5*R$7*0.1/1000+$E15*$H15*31*$L$5*Q$7*0.9/1000,)</f>
        <v>0</v>
      </c>
      <c r="T15" s="170">
        <f t="shared" si="1"/>
        <v>0</v>
      </c>
    </row>
    <row r="16" spans="1:20" ht="28.5" customHeight="1" x14ac:dyDescent="0.15">
      <c r="A16" s="40"/>
      <c r="B16" s="123" t="s">
        <v>23</v>
      </c>
      <c r="C16" s="126"/>
      <c r="D16" s="126"/>
      <c r="E16" s="126"/>
      <c r="F16" s="127"/>
      <c r="G16" s="2"/>
      <c r="H16" s="32"/>
      <c r="I16" s="13" t="s">
        <v>6</v>
      </c>
      <c r="J16" s="169">
        <v>0</v>
      </c>
      <c r="K16" s="169">
        <f>ROUNDDOWN($C$7*$H16*30*$L$5*J$7*0.1/1000,)</f>
        <v>0</v>
      </c>
      <c r="L16" s="169">
        <f>ROUNDDOWN($C$7*$H16*31*$L$5*K$7*0.1/1000+$C$7*$H16*30*$L$5*J$7*0.9/1000,)</f>
        <v>0</v>
      </c>
      <c r="M16" s="169">
        <f>ROUNDDOWN($C$7*$H16*31*$L$5*L$7*0.1/1000+$C$7*$H16*31*$L$5*K$7*0.9/1000,)</f>
        <v>0</v>
      </c>
      <c r="N16" s="169">
        <f t="shared" ref="N16:S16" si="7">ROUNDDOWN($C$7*$H16*31*$L$5*M$7*0.1/1000+$C$7*$H16*31*$L$5*L$7*0.9/1000,)</f>
        <v>0</v>
      </c>
      <c r="O16" s="169">
        <f t="shared" si="7"/>
        <v>0</v>
      </c>
      <c r="P16" s="169">
        <f t="shared" si="7"/>
        <v>0</v>
      </c>
      <c r="Q16" s="169">
        <f t="shared" si="7"/>
        <v>0</v>
      </c>
      <c r="R16" s="169">
        <f t="shared" si="7"/>
        <v>0</v>
      </c>
      <c r="S16" s="169">
        <f t="shared" si="7"/>
        <v>0</v>
      </c>
      <c r="T16" s="170">
        <f t="shared" si="1"/>
        <v>0</v>
      </c>
    </row>
    <row r="17" spans="1:20" ht="28.5" customHeight="1" x14ac:dyDescent="0.15">
      <c r="A17" s="40"/>
      <c r="B17" s="124"/>
      <c r="C17" s="126"/>
      <c r="D17" s="126"/>
      <c r="E17" s="126"/>
      <c r="F17" s="127"/>
      <c r="G17" s="2"/>
      <c r="H17" s="32"/>
      <c r="I17" s="13" t="s">
        <v>6</v>
      </c>
      <c r="J17" s="169">
        <v>0</v>
      </c>
      <c r="K17" s="169">
        <f>ROUNDDOWN($C$7*$H17*30*$L$5*J$7*0.1/1000,)</f>
        <v>0</v>
      </c>
      <c r="L17" s="169">
        <f>ROUNDDOWN($C$7*$H17*31*$L$5*K$7*0.1/1000+$C$7*$H17*30*$L$5*J$7*0.9/1000,)</f>
        <v>0</v>
      </c>
      <c r="M17" s="169">
        <f>ROUNDDOWN($C$7*$H17*31*$L$5*L$7*0.1/1000+$C$7*$H17*31*$L$5*K$7*0.9/1000,)</f>
        <v>0</v>
      </c>
      <c r="N17" s="169">
        <f t="shared" ref="N17:S17" si="8">ROUNDDOWN($C$7*$H17*31*$L$5*M$7*0.1/1000+$C$7*$H17*31*$L$5*L$7*0.9/1000,)</f>
        <v>0</v>
      </c>
      <c r="O17" s="169">
        <f t="shared" si="8"/>
        <v>0</v>
      </c>
      <c r="P17" s="169">
        <f t="shared" si="8"/>
        <v>0</v>
      </c>
      <c r="Q17" s="169">
        <f t="shared" si="8"/>
        <v>0</v>
      </c>
      <c r="R17" s="169">
        <f t="shared" si="8"/>
        <v>0</v>
      </c>
      <c r="S17" s="169">
        <f t="shared" si="8"/>
        <v>0</v>
      </c>
      <c r="T17" s="170">
        <f t="shared" si="1"/>
        <v>0</v>
      </c>
    </row>
    <row r="18" spans="1:20" ht="28.5" customHeight="1" x14ac:dyDescent="0.15">
      <c r="A18" s="40"/>
      <c r="B18" s="125"/>
      <c r="C18" s="126" t="s">
        <v>24</v>
      </c>
      <c r="D18" s="126"/>
      <c r="E18" s="126"/>
      <c r="F18" s="127"/>
      <c r="G18" s="10"/>
      <c r="H18" s="69">
        <v>0</v>
      </c>
      <c r="I18" s="14"/>
      <c r="J18" s="179">
        <v>0</v>
      </c>
      <c r="K18" s="171">
        <f>ROUNDDOWN(SUM(K$9:K$17)*$H$18,0)</f>
        <v>0</v>
      </c>
      <c r="L18" s="171">
        <f t="shared" ref="L18:S18" si="9">ROUNDDOWN(SUM(L$9:L$17)*$H$18,0)</f>
        <v>0</v>
      </c>
      <c r="M18" s="171">
        <f t="shared" si="9"/>
        <v>0</v>
      </c>
      <c r="N18" s="171">
        <f t="shared" si="9"/>
        <v>0</v>
      </c>
      <c r="O18" s="171">
        <f t="shared" si="9"/>
        <v>0</v>
      </c>
      <c r="P18" s="171">
        <f t="shared" si="9"/>
        <v>0</v>
      </c>
      <c r="Q18" s="171">
        <f t="shared" si="9"/>
        <v>0</v>
      </c>
      <c r="R18" s="171">
        <f t="shared" si="9"/>
        <v>0</v>
      </c>
      <c r="S18" s="171">
        <f t="shared" si="9"/>
        <v>0</v>
      </c>
      <c r="T18" s="172">
        <f t="shared" si="1"/>
        <v>0</v>
      </c>
    </row>
    <row r="19" spans="1:20" ht="28.5" customHeight="1" x14ac:dyDescent="0.15">
      <c r="A19" s="137" t="s">
        <v>17</v>
      </c>
      <c r="B19" s="138"/>
      <c r="C19" s="138"/>
      <c r="D19" s="138"/>
      <c r="E19" s="138"/>
      <c r="F19" s="138"/>
      <c r="G19" s="138"/>
      <c r="H19" s="138"/>
      <c r="I19" s="139"/>
      <c r="J19" s="173">
        <f>SUM(J9:J18)</f>
        <v>0</v>
      </c>
      <c r="K19" s="173">
        <f t="shared" ref="K19:M19" si="10">SUM(K9:K18)</f>
        <v>0</v>
      </c>
      <c r="L19" s="173">
        <f t="shared" si="10"/>
        <v>0</v>
      </c>
      <c r="M19" s="173">
        <f t="shared" si="10"/>
        <v>0</v>
      </c>
      <c r="N19" s="173">
        <f t="shared" ref="N19:S19" si="11">SUM(N9:N18)</f>
        <v>0</v>
      </c>
      <c r="O19" s="173">
        <f t="shared" si="11"/>
        <v>0</v>
      </c>
      <c r="P19" s="173">
        <f t="shared" si="11"/>
        <v>0</v>
      </c>
      <c r="Q19" s="173">
        <f t="shared" si="11"/>
        <v>0</v>
      </c>
      <c r="R19" s="173">
        <f t="shared" si="11"/>
        <v>0</v>
      </c>
      <c r="S19" s="173">
        <f t="shared" si="11"/>
        <v>0</v>
      </c>
      <c r="T19" s="174">
        <f t="shared" si="1"/>
        <v>0</v>
      </c>
    </row>
    <row r="20" spans="1:20" ht="28.5" customHeight="1" x14ac:dyDescent="0.15">
      <c r="A20" s="39"/>
      <c r="B20" s="143" t="s">
        <v>40</v>
      </c>
      <c r="C20" s="144"/>
      <c r="D20" s="144"/>
      <c r="E20" s="144"/>
      <c r="F20" s="145"/>
      <c r="G20" s="70" t="s">
        <v>34</v>
      </c>
      <c r="H20" s="9"/>
      <c r="I20" s="15" t="s">
        <v>12</v>
      </c>
      <c r="J20" s="180">
        <v>0</v>
      </c>
      <c r="K20" s="175">
        <f>ROUNDDOWN($H20*$C$7*J$7/1000,)</f>
        <v>0</v>
      </c>
      <c r="L20" s="175">
        <f t="shared" ref="L20:M24" si="12">ROUNDDOWN($H20*$C$7*K$7/1000,)</f>
        <v>0</v>
      </c>
      <c r="M20" s="175">
        <f>ROUNDDOWN($H20*$C$7*L$7/1000,)</f>
        <v>0</v>
      </c>
      <c r="N20" s="175">
        <f t="shared" ref="N20:S24" si="13">ROUNDDOWN($H20*$C$7*M$7/1000,)</f>
        <v>0</v>
      </c>
      <c r="O20" s="175">
        <f t="shared" si="13"/>
        <v>0</v>
      </c>
      <c r="P20" s="175">
        <f t="shared" si="13"/>
        <v>0</v>
      </c>
      <c r="Q20" s="175">
        <f t="shared" si="13"/>
        <v>0</v>
      </c>
      <c r="R20" s="175">
        <f t="shared" si="13"/>
        <v>0</v>
      </c>
      <c r="S20" s="175">
        <f t="shared" si="13"/>
        <v>0</v>
      </c>
      <c r="T20" s="181">
        <f t="shared" si="1"/>
        <v>0</v>
      </c>
    </row>
    <row r="21" spans="1:20" ht="28.5" customHeight="1" x14ac:dyDescent="0.15">
      <c r="A21" s="40"/>
      <c r="B21" s="146" t="s">
        <v>13</v>
      </c>
      <c r="C21" s="126"/>
      <c r="D21" s="126"/>
      <c r="E21" s="126"/>
      <c r="F21" s="127"/>
      <c r="G21" s="71" t="s">
        <v>34</v>
      </c>
      <c r="H21" s="5"/>
      <c r="I21" s="13" t="s">
        <v>12</v>
      </c>
      <c r="J21" s="169">
        <v>0</v>
      </c>
      <c r="K21" s="169">
        <f>ROUNDDOWN($H21*$C$7*J$7/1000,)</f>
        <v>0</v>
      </c>
      <c r="L21" s="169">
        <f t="shared" si="12"/>
        <v>0</v>
      </c>
      <c r="M21" s="169">
        <f t="shared" si="12"/>
        <v>0</v>
      </c>
      <c r="N21" s="169">
        <f t="shared" si="13"/>
        <v>0</v>
      </c>
      <c r="O21" s="169">
        <f t="shared" si="13"/>
        <v>0</v>
      </c>
      <c r="P21" s="169">
        <f t="shared" si="13"/>
        <v>0</v>
      </c>
      <c r="Q21" s="169">
        <f t="shared" si="13"/>
        <v>0</v>
      </c>
      <c r="R21" s="169">
        <f t="shared" si="13"/>
        <v>0</v>
      </c>
      <c r="S21" s="169">
        <f t="shared" si="13"/>
        <v>0</v>
      </c>
      <c r="T21" s="170">
        <f t="shared" si="1"/>
        <v>0</v>
      </c>
    </row>
    <row r="22" spans="1:20" ht="28.5" customHeight="1" x14ac:dyDescent="0.15">
      <c r="A22" s="40"/>
      <c r="B22" s="146" t="s">
        <v>41</v>
      </c>
      <c r="C22" s="126"/>
      <c r="D22" s="126"/>
      <c r="E22" s="126"/>
      <c r="F22" s="127"/>
      <c r="G22" s="71" t="s">
        <v>34</v>
      </c>
      <c r="H22" s="5"/>
      <c r="I22" s="13" t="s">
        <v>12</v>
      </c>
      <c r="J22" s="169">
        <v>0</v>
      </c>
      <c r="K22" s="169">
        <f>ROUNDDOWN($H22*$C$7*J$7/1000,)</f>
        <v>0</v>
      </c>
      <c r="L22" s="169">
        <f t="shared" si="12"/>
        <v>0</v>
      </c>
      <c r="M22" s="169">
        <f t="shared" si="12"/>
        <v>0</v>
      </c>
      <c r="N22" s="169">
        <f t="shared" si="13"/>
        <v>0</v>
      </c>
      <c r="O22" s="169">
        <f t="shared" si="13"/>
        <v>0</v>
      </c>
      <c r="P22" s="169">
        <f t="shared" si="13"/>
        <v>0</v>
      </c>
      <c r="Q22" s="169">
        <f t="shared" si="13"/>
        <v>0</v>
      </c>
      <c r="R22" s="169">
        <f t="shared" si="13"/>
        <v>0</v>
      </c>
      <c r="S22" s="169">
        <f t="shared" si="13"/>
        <v>0</v>
      </c>
      <c r="T22" s="170">
        <f t="shared" si="1"/>
        <v>0</v>
      </c>
    </row>
    <row r="23" spans="1:20" ht="28.5" customHeight="1" x14ac:dyDescent="0.15">
      <c r="A23" s="40"/>
      <c r="B23" s="147"/>
      <c r="C23" s="148"/>
      <c r="D23" s="148"/>
      <c r="E23" s="148"/>
      <c r="F23" s="149"/>
      <c r="G23" s="10"/>
      <c r="H23" s="11"/>
      <c r="I23" s="13" t="s">
        <v>12</v>
      </c>
      <c r="J23" s="169">
        <v>0</v>
      </c>
      <c r="K23" s="169">
        <f>ROUNDDOWN($H23*$C$7*J$7/1000,)</f>
        <v>0</v>
      </c>
      <c r="L23" s="169">
        <f t="shared" si="12"/>
        <v>0</v>
      </c>
      <c r="M23" s="169">
        <f t="shared" si="12"/>
        <v>0</v>
      </c>
      <c r="N23" s="169">
        <f t="shared" si="13"/>
        <v>0</v>
      </c>
      <c r="O23" s="169">
        <f t="shared" si="13"/>
        <v>0</v>
      </c>
      <c r="P23" s="169">
        <f t="shared" si="13"/>
        <v>0</v>
      </c>
      <c r="Q23" s="169">
        <f t="shared" si="13"/>
        <v>0</v>
      </c>
      <c r="R23" s="169">
        <f t="shared" si="13"/>
        <v>0</v>
      </c>
      <c r="S23" s="169">
        <f t="shared" si="13"/>
        <v>0</v>
      </c>
      <c r="T23" s="170">
        <f t="shared" si="1"/>
        <v>0</v>
      </c>
    </row>
    <row r="24" spans="1:20" ht="28.5" customHeight="1" x14ac:dyDescent="0.15">
      <c r="A24" s="40"/>
      <c r="B24" s="150"/>
      <c r="C24" s="151"/>
      <c r="D24" s="151"/>
      <c r="E24" s="151"/>
      <c r="F24" s="152"/>
      <c r="G24" s="10"/>
      <c r="H24" s="11"/>
      <c r="I24" s="14" t="s">
        <v>12</v>
      </c>
      <c r="J24" s="182">
        <v>0</v>
      </c>
      <c r="K24" s="171">
        <f>ROUNDDOWN($H24*$C$7*J$7/1000,)</f>
        <v>0</v>
      </c>
      <c r="L24" s="171">
        <f t="shared" si="12"/>
        <v>0</v>
      </c>
      <c r="M24" s="171">
        <f t="shared" si="12"/>
        <v>0</v>
      </c>
      <c r="N24" s="171">
        <f t="shared" si="13"/>
        <v>0</v>
      </c>
      <c r="O24" s="171">
        <f t="shared" si="13"/>
        <v>0</v>
      </c>
      <c r="P24" s="171">
        <f t="shared" si="13"/>
        <v>0</v>
      </c>
      <c r="Q24" s="171">
        <f t="shared" si="13"/>
        <v>0</v>
      </c>
      <c r="R24" s="171">
        <f t="shared" si="13"/>
        <v>0</v>
      </c>
      <c r="S24" s="171">
        <f t="shared" si="13"/>
        <v>0</v>
      </c>
      <c r="T24" s="183">
        <f t="shared" si="1"/>
        <v>0</v>
      </c>
    </row>
    <row r="25" spans="1:20" ht="28.5" customHeight="1" x14ac:dyDescent="0.15">
      <c r="A25" s="137" t="s">
        <v>16</v>
      </c>
      <c r="B25" s="138"/>
      <c r="C25" s="138"/>
      <c r="D25" s="138"/>
      <c r="E25" s="138"/>
      <c r="F25" s="138"/>
      <c r="G25" s="138"/>
      <c r="H25" s="138"/>
      <c r="I25" s="139"/>
      <c r="J25" s="173">
        <f t="shared" ref="J25:M25" si="14">SUM(J20:J24)</f>
        <v>0</v>
      </c>
      <c r="K25" s="173">
        <f t="shared" si="14"/>
        <v>0</v>
      </c>
      <c r="L25" s="173">
        <f t="shared" si="14"/>
        <v>0</v>
      </c>
      <c r="M25" s="173">
        <f t="shared" si="14"/>
        <v>0</v>
      </c>
      <c r="N25" s="173">
        <f t="shared" ref="N25:Q25" si="15">SUM(N20:N24)</f>
        <v>0</v>
      </c>
      <c r="O25" s="173">
        <f t="shared" si="15"/>
        <v>0</v>
      </c>
      <c r="P25" s="173">
        <f t="shared" si="15"/>
        <v>0</v>
      </c>
      <c r="Q25" s="173">
        <f t="shared" si="15"/>
        <v>0</v>
      </c>
      <c r="R25" s="173">
        <f>SUM(R20:R24)</f>
        <v>0</v>
      </c>
      <c r="S25" s="173">
        <f>SUM(S20:S24)</f>
        <v>0</v>
      </c>
      <c r="T25" s="174">
        <f t="shared" si="1"/>
        <v>0</v>
      </c>
    </row>
    <row r="26" spans="1:20" ht="28.5" customHeight="1" thickBot="1" x14ac:dyDescent="0.2">
      <c r="A26" s="140" t="s">
        <v>19</v>
      </c>
      <c r="B26" s="141"/>
      <c r="C26" s="141"/>
      <c r="D26" s="141"/>
      <c r="E26" s="141"/>
      <c r="F26" s="141"/>
      <c r="G26" s="141"/>
      <c r="H26" s="141"/>
      <c r="I26" s="142"/>
      <c r="J26" s="177">
        <f t="shared" ref="J26:M26" si="16">SUM(J25,J19)</f>
        <v>0</v>
      </c>
      <c r="K26" s="177">
        <f t="shared" si="16"/>
        <v>0</v>
      </c>
      <c r="L26" s="177">
        <f t="shared" si="16"/>
        <v>0</v>
      </c>
      <c r="M26" s="177">
        <f t="shared" si="16"/>
        <v>0</v>
      </c>
      <c r="N26" s="177">
        <f t="shared" ref="N26:S26" si="17">SUM(N25,N19)</f>
        <v>0</v>
      </c>
      <c r="O26" s="177">
        <f t="shared" si="17"/>
        <v>0</v>
      </c>
      <c r="P26" s="177">
        <f t="shared" si="17"/>
        <v>0</v>
      </c>
      <c r="Q26" s="177">
        <f t="shared" si="17"/>
        <v>0</v>
      </c>
      <c r="R26" s="177">
        <f t="shared" si="17"/>
        <v>0</v>
      </c>
      <c r="S26" s="177">
        <f t="shared" si="17"/>
        <v>0</v>
      </c>
      <c r="T26" s="178">
        <f>SUM(J26:S26)</f>
        <v>0</v>
      </c>
    </row>
    <row r="27" spans="1:20" ht="28.5" customHeight="1" x14ac:dyDescent="0.15">
      <c r="A27" s="58"/>
      <c r="B27" s="58"/>
      <c r="C27" s="58"/>
      <c r="D27" s="58"/>
      <c r="E27" s="58"/>
      <c r="F27" s="58"/>
      <c r="G27" s="58"/>
      <c r="H27" s="58"/>
      <c r="I27" s="58"/>
      <c r="J27" s="59"/>
      <c r="K27" s="59"/>
      <c r="L27" s="59"/>
      <c r="M27" s="59"/>
      <c r="N27" s="59"/>
      <c r="O27" s="59"/>
      <c r="P27" s="59"/>
      <c r="Q27" s="59"/>
      <c r="R27" s="59"/>
      <c r="S27" s="59"/>
    </row>
  </sheetData>
  <mergeCells count="18">
    <mergeCell ref="M2:T2"/>
    <mergeCell ref="A5:I5"/>
    <mergeCell ref="A6:F6"/>
    <mergeCell ref="G6:I6"/>
    <mergeCell ref="A7:B7"/>
    <mergeCell ref="G7:I7"/>
    <mergeCell ref="A25:I25"/>
    <mergeCell ref="A26:I26"/>
    <mergeCell ref="B16:B18"/>
    <mergeCell ref="C16:F16"/>
    <mergeCell ref="C17:F17"/>
    <mergeCell ref="C18:F18"/>
    <mergeCell ref="A19:I19"/>
    <mergeCell ref="B20:F20"/>
    <mergeCell ref="B21:F21"/>
    <mergeCell ref="B22:F22"/>
    <mergeCell ref="B23:F23"/>
    <mergeCell ref="B24:F24"/>
  </mergeCells>
  <phoneticPr fontId="2"/>
  <pageMargins left="0.70866141732283472" right="0.70866141732283472" top="0.74803149606299213" bottom="0.74803149606299213" header="0.31496062992125984" footer="0.31496062992125984"/>
  <pageSetup paperSize="9"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T30"/>
  <sheetViews>
    <sheetView showGridLines="0" view="pageBreakPreview" zoomScaleNormal="100" zoomScaleSheetLayoutView="100" workbookViewId="0">
      <selection activeCell="J10" sqref="J10"/>
    </sheetView>
  </sheetViews>
  <sheetFormatPr defaultColWidth="9.140625" defaultRowHeight="28.5" customHeight="1" x14ac:dyDescent="0.15"/>
  <cols>
    <col min="1" max="2" width="2.7109375" style="1" customWidth="1"/>
    <col min="3" max="3" width="9.42578125" style="1" bestFit="1" customWidth="1"/>
    <col min="4" max="4" width="3.28515625" style="1" bestFit="1" customWidth="1"/>
    <col min="5" max="5" width="4.5703125" style="1" bestFit="1" customWidth="1"/>
    <col min="6" max="6" width="4.85546875" style="1" bestFit="1" customWidth="1"/>
    <col min="7" max="7" width="3.140625" style="1" customWidth="1"/>
    <col min="8" max="8" width="7.7109375" style="1" customWidth="1"/>
    <col min="9" max="9" width="3" style="1" bestFit="1" customWidth="1"/>
    <col min="10" max="10" width="10.7109375" style="1" customWidth="1"/>
    <col min="11" max="19" width="10.7109375" style="19" customWidth="1"/>
    <col min="20" max="20" width="10.7109375" style="1" customWidth="1"/>
    <col min="21" max="16384" width="9.140625" style="1"/>
  </cols>
  <sheetData>
    <row r="1" spans="1:20" ht="28.5" customHeight="1" x14ac:dyDescent="0.15">
      <c r="A1" s="65" t="s">
        <v>113</v>
      </c>
      <c r="B1" s="31"/>
      <c r="C1" s="31"/>
      <c r="D1" s="31"/>
      <c r="E1" s="31"/>
      <c r="F1" s="31"/>
      <c r="G1" s="31"/>
      <c r="H1" s="31"/>
      <c r="I1" s="31"/>
      <c r="J1" s="31"/>
      <c r="K1" s="18"/>
      <c r="L1" s="18"/>
      <c r="M1" s="76"/>
      <c r="N1" s="76"/>
      <c r="O1" s="76"/>
      <c r="P1" s="76"/>
      <c r="Q1" s="76"/>
      <c r="R1" s="76"/>
      <c r="S1" s="76"/>
    </row>
    <row r="2" spans="1:20" ht="28.5" customHeight="1" x14ac:dyDescent="0.15">
      <c r="A2" s="34"/>
      <c r="B2" s="31"/>
      <c r="C2" s="31"/>
      <c r="D2" s="31"/>
      <c r="E2" s="31"/>
      <c r="F2" s="31"/>
      <c r="G2" s="31"/>
      <c r="H2" s="31"/>
      <c r="I2" s="31"/>
      <c r="J2" s="31"/>
      <c r="L2" s="110"/>
      <c r="M2" s="122"/>
      <c r="N2" s="122"/>
      <c r="O2" s="122"/>
      <c r="P2" s="122"/>
      <c r="Q2" s="122"/>
      <c r="R2" s="122"/>
      <c r="S2" s="122"/>
      <c r="T2" s="122"/>
    </row>
    <row r="3" spans="1:20" ht="28.5" customHeight="1" x14ac:dyDescent="0.15">
      <c r="A3" s="33"/>
      <c r="B3" s="33"/>
      <c r="C3" s="33"/>
      <c r="D3" s="33"/>
      <c r="E3" s="33"/>
      <c r="F3" s="33"/>
      <c r="G3" s="33"/>
      <c r="H3" s="33"/>
      <c r="I3" s="33"/>
      <c r="J3" s="33"/>
      <c r="K3" s="20"/>
      <c r="L3" s="20"/>
      <c r="M3" s="68"/>
      <c r="N3" s="68"/>
      <c r="O3" s="68"/>
      <c r="P3" s="68"/>
      <c r="Q3" s="68"/>
      <c r="R3" s="68"/>
    </row>
    <row r="4" spans="1:20" ht="28.5" customHeight="1" x14ac:dyDescent="0.15">
      <c r="A4" s="33"/>
      <c r="B4" s="33"/>
      <c r="C4" s="33"/>
      <c r="D4" s="33"/>
      <c r="E4" s="33"/>
      <c r="F4" s="33"/>
      <c r="G4" s="33"/>
      <c r="H4" s="33"/>
      <c r="I4" s="33"/>
      <c r="J4" s="33"/>
      <c r="K4" s="20"/>
      <c r="L4" s="20"/>
      <c r="M4" s="68"/>
      <c r="N4" s="68"/>
      <c r="O4" s="68"/>
      <c r="P4" s="68"/>
      <c r="Q4" s="68"/>
      <c r="R4" s="68"/>
    </row>
    <row r="5" spans="1:20" ht="28.5" customHeight="1" thickBot="1" x14ac:dyDescent="0.2">
      <c r="A5" s="128" t="s">
        <v>43</v>
      </c>
      <c r="B5" s="128"/>
      <c r="C5" s="128"/>
      <c r="D5" s="128"/>
      <c r="E5" s="128"/>
      <c r="F5" s="128"/>
      <c r="G5" s="128"/>
      <c r="H5" s="128"/>
      <c r="I5" s="128"/>
      <c r="J5" s="60"/>
      <c r="K5" s="62" t="s">
        <v>22</v>
      </c>
      <c r="L5" s="35"/>
      <c r="M5" s="62"/>
      <c r="N5" s="62"/>
      <c r="O5" s="62"/>
      <c r="P5" s="62"/>
      <c r="Q5" s="62"/>
      <c r="R5" s="62"/>
      <c r="S5" s="63"/>
      <c r="T5" s="61" t="s">
        <v>21</v>
      </c>
    </row>
    <row r="6" spans="1:20" ht="28.5" customHeight="1" thickBot="1" x14ac:dyDescent="0.2">
      <c r="A6" s="129"/>
      <c r="B6" s="130"/>
      <c r="C6" s="130"/>
      <c r="D6" s="130"/>
      <c r="E6" s="130"/>
      <c r="F6" s="130"/>
      <c r="G6" s="131" t="s">
        <v>18</v>
      </c>
      <c r="H6" s="132"/>
      <c r="I6" s="133"/>
      <c r="J6" s="162" t="s">
        <v>121</v>
      </c>
      <c r="K6" s="162" t="s">
        <v>122</v>
      </c>
      <c r="L6" s="162" t="s">
        <v>123</v>
      </c>
      <c r="M6" s="162" t="s">
        <v>124</v>
      </c>
      <c r="N6" s="162" t="s">
        <v>125</v>
      </c>
      <c r="O6" s="162" t="s">
        <v>126</v>
      </c>
      <c r="P6" s="162" t="s">
        <v>127</v>
      </c>
      <c r="Q6" s="162" t="s">
        <v>128</v>
      </c>
      <c r="R6" s="162" t="s">
        <v>129</v>
      </c>
      <c r="S6" s="162" t="s">
        <v>130</v>
      </c>
      <c r="T6" s="163" t="s">
        <v>47</v>
      </c>
    </row>
    <row r="7" spans="1:20" ht="28.5" customHeight="1" x14ac:dyDescent="0.15">
      <c r="A7" s="134" t="s">
        <v>20</v>
      </c>
      <c r="B7" s="135"/>
      <c r="C7" s="29"/>
      <c r="D7" s="73" t="s">
        <v>0</v>
      </c>
      <c r="E7" s="73"/>
      <c r="F7" s="73"/>
      <c r="G7" s="135" t="s">
        <v>3</v>
      </c>
      <c r="H7" s="135"/>
      <c r="I7" s="136"/>
      <c r="J7" s="164"/>
      <c r="K7" s="165"/>
      <c r="L7" s="165"/>
      <c r="M7" s="165"/>
      <c r="N7" s="165"/>
      <c r="O7" s="165"/>
      <c r="P7" s="165"/>
      <c r="Q7" s="165"/>
      <c r="R7" s="165"/>
      <c r="S7" s="165"/>
      <c r="T7" s="166" t="e">
        <f>SUM(J7:S7)/COUNTA(J7:S7)</f>
        <v>#DIV/0!</v>
      </c>
    </row>
    <row r="8" spans="1:20" ht="28.5" customHeight="1" x14ac:dyDescent="0.15">
      <c r="A8" s="40"/>
      <c r="B8" s="6" t="s">
        <v>1</v>
      </c>
      <c r="C8" s="6"/>
      <c r="D8" s="6"/>
      <c r="E8" s="6"/>
      <c r="F8" s="6"/>
      <c r="G8" s="6"/>
      <c r="H8" s="16" t="s">
        <v>15</v>
      </c>
      <c r="I8" s="17" t="s">
        <v>2</v>
      </c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8"/>
    </row>
    <row r="9" spans="1:20" ht="28.5" customHeight="1" x14ac:dyDescent="0.15">
      <c r="A9" s="40"/>
      <c r="B9" s="7"/>
      <c r="C9" s="2" t="s">
        <v>37</v>
      </c>
      <c r="D9" s="4" t="s">
        <v>4</v>
      </c>
      <c r="E9" s="5"/>
      <c r="F9" s="3" t="s">
        <v>5</v>
      </c>
      <c r="G9" s="2"/>
      <c r="H9" s="32"/>
      <c r="I9" s="13" t="s">
        <v>6</v>
      </c>
      <c r="J9" s="169">
        <v>0</v>
      </c>
      <c r="K9" s="169">
        <f>ROUNDDOWN($E9*$H9*30*$L$5*J$7*0.1/1000,)</f>
        <v>0</v>
      </c>
      <c r="L9" s="169">
        <f>ROUNDDOWN($E9*$H9*31*$L$5*K$7*0.1/1000+$E9*$H9*30*$L$5*J$7*0.9/1000,)</f>
        <v>0</v>
      </c>
      <c r="M9" s="169">
        <f>ROUNDDOWN($E9*$H9*31*$L$5*L$7*0.1/1000+$E9*$H9*31*$L$5*K$7*0.9/1000,)</f>
        <v>0</v>
      </c>
      <c r="N9" s="169">
        <f t="shared" ref="N9:S13" si="0">ROUNDDOWN($E9*$H9*31*$L$5*M$7*0.1/1000+$E9*$H9*31*$L$5*L$7*0.9/1000,)</f>
        <v>0</v>
      </c>
      <c r="O9" s="169">
        <f t="shared" si="0"/>
        <v>0</v>
      </c>
      <c r="P9" s="169">
        <f t="shared" si="0"/>
        <v>0</v>
      </c>
      <c r="Q9" s="169">
        <f t="shared" si="0"/>
        <v>0</v>
      </c>
      <c r="R9" s="169">
        <f t="shared" si="0"/>
        <v>0</v>
      </c>
      <c r="S9" s="169">
        <f t="shared" si="0"/>
        <v>0</v>
      </c>
      <c r="T9" s="170">
        <f t="shared" ref="T9:T29" si="1">SUM(J9:S9)</f>
        <v>0</v>
      </c>
    </row>
    <row r="10" spans="1:20" ht="28.5" customHeight="1" x14ac:dyDescent="0.15">
      <c r="A10" s="40"/>
      <c r="B10" s="7"/>
      <c r="C10" s="2" t="s">
        <v>7</v>
      </c>
      <c r="D10" s="4" t="s">
        <v>4</v>
      </c>
      <c r="E10" s="5"/>
      <c r="F10" s="3" t="s">
        <v>5</v>
      </c>
      <c r="G10" s="2"/>
      <c r="H10" s="32"/>
      <c r="I10" s="13" t="s">
        <v>6</v>
      </c>
      <c r="J10" s="169">
        <v>0</v>
      </c>
      <c r="K10" s="169">
        <f t="shared" ref="K10:K13" si="2">ROUNDDOWN($E10*$H10*30*$L$5*J$7*0.1/1000,)</f>
        <v>0</v>
      </c>
      <c r="L10" s="169">
        <f>ROUNDDOWN($E10*$H10*31*$L$5*K$7*0.1/1000+$E10*$H10*30*$L$5*J$7*0.9/1000,)</f>
        <v>0</v>
      </c>
      <c r="M10" s="169">
        <f>ROUNDDOWN($E10*$H10*31*$L$5*L$7*0.1/1000+$E10*$H10*31*$L$5*K$7*0.9/1000,)</f>
        <v>0</v>
      </c>
      <c r="N10" s="169">
        <f>ROUNDDOWN($E10*$H10*31*$L$5*M$7*0.1/1000+$E10*$H10*31*$L$5*L$7*0.9/1000,)</f>
        <v>0</v>
      </c>
      <c r="O10" s="169">
        <f t="shared" si="0"/>
        <v>0</v>
      </c>
      <c r="P10" s="169">
        <f t="shared" si="0"/>
        <v>0</v>
      </c>
      <c r="Q10" s="169">
        <f t="shared" si="0"/>
        <v>0</v>
      </c>
      <c r="R10" s="169">
        <f t="shared" si="0"/>
        <v>0</v>
      </c>
      <c r="S10" s="169">
        <f t="shared" si="0"/>
        <v>0</v>
      </c>
      <c r="T10" s="170">
        <f t="shared" si="1"/>
        <v>0</v>
      </c>
    </row>
    <row r="11" spans="1:20" ht="28.5" customHeight="1" x14ac:dyDescent="0.15">
      <c r="A11" s="40"/>
      <c r="B11" s="7"/>
      <c r="C11" s="2" t="s">
        <v>8</v>
      </c>
      <c r="D11" s="4" t="s">
        <v>4</v>
      </c>
      <c r="E11" s="5"/>
      <c r="F11" s="3" t="s">
        <v>5</v>
      </c>
      <c r="G11" s="2"/>
      <c r="H11" s="32"/>
      <c r="I11" s="13" t="s">
        <v>6</v>
      </c>
      <c r="J11" s="169">
        <v>0</v>
      </c>
      <c r="K11" s="169">
        <f t="shared" si="2"/>
        <v>0</v>
      </c>
      <c r="L11" s="169">
        <f t="shared" ref="L11:L13" si="3">ROUNDDOWN($E11*$H11*31*$L$5*K$7*0.1/1000+$E11*$H11*30*$L$5*J$7*0.9/1000,)</f>
        <v>0</v>
      </c>
      <c r="M11" s="169">
        <f t="shared" ref="M11:M13" si="4">ROUNDDOWN($E11*$H11*31*$L$5*L$7*0.1/1000+$E11*$H11*31*$L$5*K$7*0.9/1000,)</f>
        <v>0</v>
      </c>
      <c r="N11" s="169">
        <f t="shared" si="0"/>
        <v>0</v>
      </c>
      <c r="O11" s="169">
        <f t="shared" si="0"/>
        <v>0</v>
      </c>
      <c r="P11" s="169">
        <f t="shared" si="0"/>
        <v>0</v>
      </c>
      <c r="Q11" s="169">
        <f t="shared" si="0"/>
        <v>0</v>
      </c>
      <c r="R11" s="169">
        <f t="shared" si="0"/>
        <v>0</v>
      </c>
      <c r="S11" s="169">
        <f t="shared" si="0"/>
        <v>0</v>
      </c>
      <c r="T11" s="170">
        <f t="shared" si="1"/>
        <v>0</v>
      </c>
    </row>
    <row r="12" spans="1:20" ht="28.5" customHeight="1" x14ac:dyDescent="0.15">
      <c r="A12" s="40"/>
      <c r="B12" s="7"/>
      <c r="C12" s="2" t="s">
        <v>9</v>
      </c>
      <c r="D12" s="4" t="s">
        <v>4</v>
      </c>
      <c r="E12" s="5"/>
      <c r="F12" s="3" t="s">
        <v>5</v>
      </c>
      <c r="G12" s="2"/>
      <c r="H12" s="32"/>
      <c r="I12" s="13" t="s">
        <v>6</v>
      </c>
      <c r="J12" s="169">
        <v>0</v>
      </c>
      <c r="K12" s="169">
        <f t="shared" si="2"/>
        <v>0</v>
      </c>
      <c r="L12" s="169">
        <f t="shared" si="3"/>
        <v>0</v>
      </c>
      <c r="M12" s="169">
        <f t="shared" si="4"/>
        <v>0</v>
      </c>
      <c r="N12" s="169">
        <f t="shared" si="0"/>
        <v>0</v>
      </c>
      <c r="O12" s="169">
        <f t="shared" si="0"/>
        <v>0</v>
      </c>
      <c r="P12" s="169">
        <f t="shared" si="0"/>
        <v>0</v>
      </c>
      <c r="Q12" s="169">
        <f t="shared" si="0"/>
        <v>0</v>
      </c>
      <c r="R12" s="169">
        <f t="shared" si="0"/>
        <v>0</v>
      </c>
      <c r="S12" s="169">
        <f t="shared" si="0"/>
        <v>0</v>
      </c>
      <c r="T12" s="170">
        <f t="shared" si="1"/>
        <v>0</v>
      </c>
    </row>
    <row r="13" spans="1:20" ht="28.5" customHeight="1" x14ac:dyDescent="0.15">
      <c r="A13" s="40"/>
      <c r="B13" s="7"/>
      <c r="C13" s="2" t="s">
        <v>10</v>
      </c>
      <c r="D13" s="4" t="s">
        <v>4</v>
      </c>
      <c r="E13" s="5"/>
      <c r="F13" s="3" t="s">
        <v>5</v>
      </c>
      <c r="G13" s="2"/>
      <c r="H13" s="32"/>
      <c r="I13" s="13" t="s">
        <v>6</v>
      </c>
      <c r="J13" s="169">
        <v>0</v>
      </c>
      <c r="K13" s="169">
        <f t="shared" si="2"/>
        <v>0</v>
      </c>
      <c r="L13" s="169">
        <f t="shared" si="3"/>
        <v>0</v>
      </c>
      <c r="M13" s="169">
        <f t="shared" si="4"/>
        <v>0</v>
      </c>
      <c r="N13" s="169">
        <f t="shared" si="0"/>
        <v>0</v>
      </c>
      <c r="O13" s="169">
        <f t="shared" si="0"/>
        <v>0</v>
      </c>
      <c r="P13" s="169">
        <f t="shared" si="0"/>
        <v>0</v>
      </c>
      <c r="Q13" s="169">
        <f t="shared" si="0"/>
        <v>0</v>
      </c>
      <c r="R13" s="169">
        <f t="shared" si="0"/>
        <v>0</v>
      </c>
      <c r="S13" s="169">
        <f t="shared" si="0"/>
        <v>0</v>
      </c>
      <c r="T13" s="170">
        <f t="shared" si="1"/>
        <v>0</v>
      </c>
    </row>
    <row r="14" spans="1:20" ht="28.5" customHeight="1" x14ac:dyDescent="0.15">
      <c r="A14" s="40"/>
      <c r="B14" s="123" t="s">
        <v>23</v>
      </c>
      <c r="C14" s="126"/>
      <c r="D14" s="126"/>
      <c r="E14" s="126"/>
      <c r="F14" s="127"/>
      <c r="G14" s="2"/>
      <c r="H14" s="32"/>
      <c r="I14" s="13" t="s">
        <v>6</v>
      </c>
      <c r="J14" s="169">
        <v>0</v>
      </c>
      <c r="K14" s="169">
        <f>ROUNDDOWN($C$7*$H14*30*$L$5*J$7*0.1/1000,)</f>
        <v>0</v>
      </c>
      <c r="L14" s="169">
        <f>ROUNDDOWN($C$7*$H14*31*$L$5*K$7*0.1/1000+$C$7*$H14*30*$L$5*J$7*0.9/1000,)</f>
        <v>0</v>
      </c>
      <c r="M14" s="169">
        <f>ROUNDDOWN($C$7*$H14*31*$L$5*L$7*0.1/1000+$C$7*$H14*31*$L$5*K$7*0.9/1000,)</f>
        <v>0</v>
      </c>
      <c r="N14" s="169">
        <f t="shared" ref="N14:S17" si="5">ROUNDDOWN($C$7*$H14*31*$L$5*M$7*0.1/1000+$C$7*$H14*31*$L$5*L$7*0.9/1000,)</f>
        <v>0</v>
      </c>
      <c r="O14" s="169">
        <f t="shared" si="5"/>
        <v>0</v>
      </c>
      <c r="P14" s="169">
        <f t="shared" si="5"/>
        <v>0</v>
      </c>
      <c r="Q14" s="169">
        <f t="shared" si="5"/>
        <v>0</v>
      </c>
      <c r="R14" s="169">
        <f t="shared" si="5"/>
        <v>0</v>
      </c>
      <c r="S14" s="169">
        <f t="shared" si="5"/>
        <v>0</v>
      </c>
      <c r="T14" s="170">
        <f t="shared" si="1"/>
        <v>0</v>
      </c>
    </row>
    <row r="15" spans="1:20" ht="28.5" customHeight="1" x14ac:dyDescent="0.15">
      <c r="A15" s="40"/>
      <c r="B15" s="124"/>
      <c r="C15" s="153"/>
      <c r="D15" s="126"/>
      <c r="E15" s="126"/>
      <c r="F15" s="127"/>
      <c r="G15" s="2"/>
      <c r="H15" s="32"/>
      <c r="I15" s="13" t="s">
        <v>6</v>
      </c>
      <c r="J15" s="169">
        <v>0</v>
      </c>
      <c r="K15" s="169">
        <f t="shared" ref="K15:K17" si="6">ROUNDDOWN($C$7*$H15*30*$L$5*J$7*0.1/1000,)</f>
        <v>0</v>
      </c>
      <c r="L15" s="169">
        <f t="shared" ref="L15:L17" si="7">ROUNDDOWN($C$7*$H15*31*$L$5*K$7*0.1/1000+$C$7*$H15*30*$L$5*J$7*0.9/1000,)</f>
        <v>0</v>
      </c>
      <c r="M15" s="169">
        <f t="shared" ref="M15:M17" si="8">ROUNDDOWN($C$7*$H15*31*$L$5*L$7*0.1/1000+$C$7*$H15*31*$L$5*K$7*0.9/1000,)</f>
        <v>0</v>
      </c>
      <c r="N15" s="169">
        <f t="shared" si="5"/>
        <v>0</v>
      </c>
      <c r="O15" s="169">
        <f t="shared" si="5"/>
        <v>0</v>
      </c>
      <c r="P15" s="169">
        <f t="shared" si="5"/>
        <v>0</v>
      </c>
      <c r="Q15" s="169">
        <f t="shared" si="5"/>
        <v>0</v>
      </c>
      <c r="R15" s="169">
        <f t="shared" si="5"/>
        <v>0</v>
      </c>
      <c r="S15" s="169">
        <f t="shared" si="5"/>
        <v>0</v>
      </c>
      <c r="T15" s="170">
        <f t="shared" si="1"/>
        <v>0</v>
      </c>
    </row>
    <row r="16" spans="1:20" ht="28.5" customHeight="1" x14ac:dyDescent="0.15">
      <c r="A16" s="40"/>
      <c r="B16" s="124"/>
      <c r="C16" s="126"/>
      <c r="D16" s="126"/>
      <c r="E16" s="126"/>
      <c r="F16" s="127"/>
      <c r="G16" s="2"/>
      <c r="H16" s="32"/>
      <c r="I16" s="13" t="s">
        <v>6</v>
      </c>
      <c r="J16" s="169">
        <v>0</v>
      </c>
      <c r="K16" s="169">
        <f t="shared" si="6"/>
        <v>0</v>
      </c>
      <c r="L16" s="169">
        <f t="shared" si="7"/>
        <v>0</v>
      </c>
      <c r="M16" s="169">
        <f t="shared" si="8"/>
        <v>0</v>
      </c>
      <c r="N16" s="169">
        <f t="shared" si="5"/>
        <v>0</v>
      </c>
      <c r="O16" s="169">
        <f t="shared" si="5"/>
        <v>0</v>
      </c>
      <c r="P16" s="169">
        <f t="shared" si="5"/>
        <v>0</v>
      </c>
      <c r="Q16" s="169">
        <f t="shared" si="5"/>
        <v>0</v>
      </c>
      <c r="R16" s="169">
        <f t="shared" si="5"/>
        <v>0</v>
      </c>
      <c r="S16" s="169">
        <f t="shared" si="5"/>
        <v>0</v>
      </c>
      <c r="T16" s="170">
        <f t="shared" si="1"/>
        <v>0</v>
      </c>
    </row>
    <row r="17" spans="1:20" ht="28.5" customHeight="1" x14ac:dyDescent="0.15">
      <c r="A17" s="40"/>
      <c r="B17" s="124"/>
      <c r="C17" s="126"/>
      <c r="D17" s="126"/>
      <c r="E17" s="126"/>
      <c r="F17" s="127"/>
      <c r="G17" s="2"/>
      <c r="H17" s="32"/>
      <c r="I17" s="13" t="s">
        <v>6</v>
      </c>
      <c r="J17" s="169">
        <v>0</v>
      </c>
      <c r="K17" s="169">
        <f t="shared" si="6"/>
        <v>0</v>
      </c>
      <c r="L17" s="169">
        <f t="shared" si="7"/>
        <v>0</v>
      </c>
      <c r="M17" s="169">
        <f t="shared" si="8"/>
        <v>0</v>
      </c>
      <c r="N17" s="169">
        <f t="shared" si="5"/>
        <v>0</v>
      </c>
      <c r="O17" s="169">
        <f t="shared" si="5"/>
        <v>0</v>
      </c>
      <c r="P17" s="169">
        <f t="shared" si="5"/>
        <v>0</v>
      </c>
      <c r="Q17" s="169">
        <f t="shared" si="5"/>
        <v>0</v>
      </c>
      <c r="R17" s="169">
        <f t="shared" si="5"/>
        <v>0</v>
      </c>
      <c r="S17" s="169">
        <f t="shared" si="5"/>
        <v>0</v>
      </c>
      <c r="T17" s="170">
        <f t="shared" si="1"/>
        <v>0</v>
      </c>
    </row>
    <row r="18" spans="1:20" ht="28.5" customHeight="1" x14ac:dyDescent="0.15">
      <c r="A18" s="40"/>
      <c r="B18" s="125"/>
      <c r="C18" s="126" t="s">
        <v>24</v>
      </c>
      <c r="D18" s="126"/>
      <c r="E18" s="126"/>
      <c r="F18" s="127"/>
      <c r="G18" s="10"/>
      <c r="H18" s="69">
        <v>0</v>
      </c>
      <c r="I18" s="14"/>
      <c r="J18" s="179">
        <v>0</v>
      </c>
      <c r="K18" s="169">
        <f t="shared" ref="K18:S18" si="9">ROUNDDOWN(SUM(K$9:K$17)*$H$18,0)</f>
        <v>0</v>
      </c>
      <c r="L18" s="169">
        <f t="shared" si="9"/>
        <v>0</v>
      </c>
      <c r="M18" s="169">
        <f t="shared" si="9"/>
        <v>0</v>
      </c>
      <c r="N18" s="169">
        <f t="shared" si="9"/>
        <v>0</v>
      </c>
      <c r="O18" s="169">
        <f t="shared" si="9"/>
        <v>0</v>
      </c>
      <c r="P18" s="169">
        <f t="shared" si="9"/>
        <v>0</v>
      </c>
      <c r="Q18" s="169">
        <f t="shared" si="9"/>
        <v>0</v>
      </c>
      <c r="R18" s="169">
        <f t="shared" si="9"/>
        <v>0</v>
      </c>
      <c r="S18" s="169">
        <f t="shared" si="9"/>
        <v>0</v>
      </c>
      <c r="T18" s="170">
        <f t="shared" si="1"/>
        <v>0</v>
      </c>
    </row>
    <row r="19" spans="1:20" ht="28.5" customHeight="1" x14ac:dyDescent="0.15">
      <c r="A19" s="137" t="s">
        <v>17</v>
      </c>
      <c r="B19" s="138"/>
      <c r="C19" s="138"/>
      <c r="D19" s="138"/>
      <c r="E19" s="138"/>
      <c r="F19" s="138"/>
      <c r="G19" s="138"/>
      <c r="H19" s="138"/>
      <c r="I19" s="139"/>
      <c r="J19" s="184">
        <f>SUM(J$9:J$18)</f>
        <v>0</v>
      </c>
      <c r="K19" s="173">
        <f t="shared" ref="K19:S19" si="10">SUM(K$9:K$18)</f>
        <v>0</v>
      </c>
      <c r="L19" s="173">
        <f t="shared" si="10"/>
        <v>0</v>
      </c>
      <c r="M19" s="173">
        <f t="shared" si="10"/>
        <v>0</v>
      </c>
      <c r="N19" s="173">
        <f t="shared" si="10"/>
        <v>0</v>
      </c>
      <c r="O19" s="173">
        <f t="shared" si="10"/>
        <v>0</v>
      </c>
      <c r="P19" s="173">
        <f t="shared" si="10"/>
        <v>0</v>
      </c>
      <c r="Q19" s="173">
        <f t="shared" si="10"/>
        <v>0</v>
      </c>
      <c r="R19" s="173">
        <f t="shared" si="10"/>
        <v>0</v>
      </c>
      <c r="S19" s="173">
        <f t="shared" si="10"/>
        <v>0</v>
      </c>
      <c r="T19" s="174">
        <f t="shared" si="1"/>
        <v>0</v>
      </c>
    </row>
    <row r="20" spans="1:20" ht="28.5" customHeight="1" x14ac:dyDescent="0.15">
      <c r="A20" s="39"/>
      <c r="B20" s="143" t="s">
        <v>29</v>
      </c>
      <c r="C20" s="144"/>
      <c r="D20" s="144"/>
      <c r="E20" s="144"/>
      <c r="F20" s="145"/>
      <c r="G20" s="70" t="s">
        <v>34</v>
      </c>
      <c r="H20" s="9"/>
      <c r="I20" s="15" t="s">
        <v>12</v>
      </c>
      <c r="J20" s="180">
        <v>0</v>
      </c>
      <c r="K20" s="175">
        <f>ROUNDDOWN($H20*$C$7*J$7/1000,)</f>
        <v>0</v>
      </c>
      <c r="L20" s="175">
        <f t="shared" ref="L20:M23" si="11">ROUNDDOWN($H20*$C$7*K$7/1000,)</f>
        <v>0</v>
      </c>
      <c r="M20" s="175">
        <f>ROUNDDOWN($H20*$C$7*L$7/1000,)</f>
        <v>0</v>
      </c>
      <c r="N20" s="175">
        <f t="shared" ref="N20:S27" si="12">ROUNDDOWN($H20*$C$7*M$7/1000,)</f>
        <v>0</v>
      </c>
      <c r="O20" s="175">
        <f t="shared" si="12"/>
        <v>0</v>
      </c>
      <c r="P20" s="175">
        <f t="shared" si="12"/>
        <v>0</v>
      </c>
      <c r="Q20" s="175">
        <f t="shared" si="12"/>
        <v>0</v>
      </c>
      <c r="R20" s="175">
        <f t="shared" si="12"/>
        <v>0</v>
      </c>
      <c r="S20" s="175">
        <f t="shared" si="12"/>
        <v>0</v>
      </c>
      <c r="T20" s="181">
        <f t="shared" si="1"/>
        <v>0</v>
      </c>
    </row>
    <row r="21" spans="1:20" ht="28.5" customHeight="1" x14ac:dyDescent="0.15">
      <c r="A21" s="40"/>
      <c r="B21" s="146" t="s">
        <v>30</v>
      </c>
      <c r="C21" s="126"/>
      <c r="D21" s="126"/>
      <c r="E21" s="126"/>
      <c r="F21" s="127"/>
      <c r="G21" s="71" t="s">
        <v>34</v>
      </c>
      <c r="H21" s="5"/>
      <c r="I21" s="13" t="s">
        <v>12</v>
      </c>
      <c r="J21" s="169">
        <v>0</v>
      </c>
      <c r="K21" s="169">
        <f>ROUNDDOWN($H21*$C$7*J$7/1000,)</f>
        <v>0</v>
      </c>
      <c r="L21" s="169">
        <f t="shared" si="11"/>
        <v>0</v>
      </c>
      <c r="M21" s="169">
        <f t="shared" si="11"/>
        <v>0</v>
      </c>
      <c r="N21" s="169">
        <f t="shared" si="12"/>
        <v>0</v>
      </c>
      <c r="O21" s="169">
        <f t="shared" si="12"/>
        <v>0</v>
      </c>
      <c r="P21" s="169">
        <f t="shared" si="12"/>
        <v>0</v>
      </c>
      <c r="Q21" s="169">
        <f t="shared" si="12"/>
        <v>0</v>
      </c>
      <c r="R21" s="169">
        <f t="shared" si="12"/>
        <v>0</v>
      </c>
      <c r="S21" s="169">
        <f t="shared" si="12"/>
        <v>0</v>
      </c>
      <c r="T21" s="170">
        <f t="shared" si="1"/>
        <v>0</v>
      </c>
    </row>
    <row r="22" spans="1:20" ht="28.5" customHeight="1" x14ac:dyDescent="0.15">
      <c r="A22" s="40"/>
      <c r="B22" s="146" t="s">
        <v>31</v>
      </c>
      <c r="C22" s="126"/>
      <c r="D22" s="126"/>
      <c r="E22" s="126"/>
      <c r="F22" s="127"/>
      <c r="G22" s="71" t="s">
        <v>34</v>
      </c>
      <c r="H22" s="5"/>
      <c r="I22" s="13" t="s">
        <v>12</v>
      </c>
      <c r="J22" s="169">
        <v>0</v>
      </c>
      <c r="K22" s="169">
        <f>ROUNDDOWN($H22*$C$7*J$7/1000,)</f>
        <v>0</v>
      </c>
      <c r="L22" s="169">
        <f t="shared" si="11"/>
        <v>0</v>
      </c>
      <c r="M22" s="169">
        <f t="shared" si="11"/>
        <v>0</v>
      </c>
      <c r="N22" s="169">
        <f t="shared" si="12"/>
        <v>0</v>
      </c>
      <c r="O22" s="169">
        <f t="shared" si="12"/>
        <v>0</v>
      </c>
      <c r="P22" s="169">
        <f t="shared" si="12"/>
        <v>0</v>
      </c>
      <c r="Q22" s="169">
        <f t="shared" si="12"/>
        <v>0</v>
      </c>
      <c r="R22" s="169">
        <f t="shared" si="12"/>
        <v>0</v>
      </c>
      <c r="S22" s="169">
        <f t="shared" si="12"/>
        <v>0</v>
      </c>
      <c r="T22" s="170">
        <f t="shared" si="1"/>
        <v>0</v>
      </c>
    </row>
    <row r="23" spans="1:20" ht="28.5" customHeight="1" x14ac:dyDescent="0.15">
      <c r="A23" s="40"/>
      <c r="B23" s="147" t="s">
        <v>32</v>
      </c>
      <c r="C23" s="148"/>
      <c r="D23" s="148"/>
      <c r="E23" s="148"/>
      <c r="F23" s="149"/>
      <c r="G23" s="72" t="s">
        <v>34</v>
      </c>
      <c r="H23" s="11"/>
      <c r="I23" s="13" t="s">
        <v>12</v>
      </c>
      <c r="J23" s="169">
        <v>0</v>
      </c>
      <c r="K23" s="169">
        <f>ROUNDDOWN($H23*$C$7*J$7/1000,)</f>
        <v>0</v>
      </c>
      <c r="L23" s="169">
        <f t="shared" si="11"/>
        <v>0</v>
      </c>
      <c r="M23" s="169">
        <f t="shared" si="11"/>
        <v>0</v>
      </c>
      <c r="N23" s="169">
        <f t="shared" si="12"/>
        <v>0</v>
      </c>
      <c r="O23" s="169">
        <f t="shared" si="12"/>
        <v>0</v>
      </c>
      <c r="P23" s="169">
        <f t="shared" si="12"/>
        <v>0</v>
      </c>
      <c r="Q23" s="169">
        <f t="shared" si="12"/>
        <v>0</v>
      </c>
      <c r="R23" s="169">
        <f t="shared" si="12"/>
        <v>0</v>
      </c>
      <c r="S23" s="169">
        <f t="shared" si="12"/>
        <v>0</v>
      </c>
      <c r="T23" s="170">
        <f t="shared" si="1"/>
        <v>0</v>
      </c>
    </row>
    <row r="24" spans="1:20" ht="28.5" customHeight="1" x14ac:dyDescent="0.15">
      <c r="A24" s="40"/>
      <c r="B24" s="147" t="s">
        <v>33</v>
      </c>
      <c r="C24" s="148"/>
      <c r="D24" s="148"/>
      <c r="E24" s="148"/>
      <c r="F24" s="149"/>
      <c r="G24" s="72" t="s">
        <v>34</v>
      </c>
      <c r="H24" s="11"/>
      <c r="I24" s="13" t="s">
        <v>12</v>
      </c>
      <c r="J24" s="169">
        <v>0</v>
      </c>
      <c r="K24" s="169">
        <f t="shared" ref="K24:M24" si="13">ROUNDDOWN($H24*$C$7*J$7/1000,)</f>
        <v>0</v>
      </c>
      <c r="L24" s="169">
        <f t="shared" si="13"/>
        <v>0</v>
      </c>
      <c r="M24" s="169">
        <f t="shared" si="13"/>
        <v>0</v>
      </c>
      <c r="N24" s="169">
        <f t="shared" si="12"/>
        <v>0</v>
      </c>
      <c r="O24" s="169">
        <f t="shared" si="12"/>
        <v>0</v>
      </c>
      <c r="P24" s="169">
        <f t="shared" si="12"/>
        <v>0</v>
      </c>
      <c r="Q24" s="169">
        <f t="shared" si="12"/>
        <v>0</v>
      </c>
      <c r="R24" s="169">
        <f t="shared" si="12"/>
        <v>0</v>
      </c>
      <c r="S24" s="169">
        <f t="shared" si="12"/>
        <v>0</v>
      </c>
      <c r="T24" s="170">
        <f t="shared" si="1"/>
        <v>0</v>
      </c>
    </row>
    <row r="25" spans="1:20" ht="28.5" customHeight="1" x14ac:dyDescent="0.15">
      <c r="A25" s="40"/>
      <c r="B25" s="147"/>
      <c r="C25" s="148"/>
      <c r="D25" s="148"/>
      <c r="E25" s="148"/>
      <c r="F25" s="149"/>
      <c r="G25" s="10"/>
      <c r="H25" s="11"/>
      <c r="I25" s="13" t="s">
        <v>12</v>
      </c>
      <c r="J25" s="169">
        <v>0</v>
      </c>
      <c r="K25" s="169">
        <f t="shared" ref="K25:M25" si="14">ROUNDDOWN($H25*$C$7*J$7/1000,)</f>
        <v>0</v>
      </c>
      <c r="L25" s="169">
        <f t="shared" si="14"/>
        <v>0</v>
      </c>
      <c r="M25" s="169">
        <f t="shared" si="14"/>
        <v>0</v>
      </c>
      <c r="N25" s="169">
        <f t="shared" si="12"/>
        <v>0</v>
      </c>
      <c r="O25" s="169">
        <f t="shared" si="12"/>
        <v>0</v>
      </c>
      <c r="P25" s="169">
        <f t="shared" si="12"/>
        <v>0</v>
      </c>
      <c r="Q25" s="169">
        <f t="shared" si="12"/>
        <v>0</v>
      </c>
      <c r="R25" s="169">
        <f t="shared" si="12"/>
        <v>0</v>
      </c>
      <c r="S25" s="169">
        <f t="shared" si="12"/>
        <v>0</v>
      </c>
      <c r="T25" s="170">
        <f t="shared" si="1"/>
        <v>0</v>
      </c>
    </row>
    <row r="26" spans="1:20" ht="28.5" customHeight="1" x14ac:dyDescent="0.15">
      <c r="A26" s="40"/>
      <c r="B26" s="147"/>
      <c r="C26" s="148"/>
      <c r="D26" s="148"/>
      <c r="E26" s="148"/>
      <c r="F26" s="149"/>
      <c r="G26" s="10"/>
      <c r="H26" s="11"/>
      <c r="I26" s="13" t="s">
        <v>12</v>
      </c>
      <c r="J26" s="169">
        <v>0</v>
      </c>
      <c r="K26" s="169">
        <f t="shared" ref="K26:M26" si="15">ROUNDDOWN($H26*$C$7*J$7/1000,)</f>
        <v>0</v>
      </c>
      <c r="L26" s="169">
        <f t="shared" si="15"/>
        <v>0</v>
      </c>
      <c r="M26" s="169">
        <f t="shared" si="15"/>
        <v>0</v>
      </c>
      <c r="N26" s="169">
        <f t="shared" si="12"/>
        <v>0</v>
      </c>
      <c r="O26" s="169">
        <f t="shared" si="12"/>
        <v>0</v>
      </c>
      <c r="P26" s="169">
        <f t="shared" si="12"/>
        <v>0</v>
      </c>
      <c r="Q26" s="169">
        <f t="shared" si="12"/>
        <v>0</v>
      </c>
      <c r="R26" s="169">
        <f t="shared" si="12"/>
        <v>0</v>
      </c>
      <c r="S26" s="169">
        <f t="shared" si="12"/>
        <v>0</v>
      </c>
      <c r="T26" s="170">
        <f t="shared" si="1"/>
        <v>0</v>
      </c>
    </row>
    <row r="27" spans="1:20" ht="28.5" customHeight="1" x14ac:dyDescent="0.15">
      <c r="A27" s="40"/>
      <c r="B27" s="150"/>
      <c r="C27" s="151"/>
      <c r="D27" s="151"/>
      <c r="E27" s="151"/>
      <c r="F27" s="152"/>
      <c r="G27" s="10"/>
      <c r="H27" s="11"/>
      <c r="I27" s="14" t="s">
        <v>12</v>
      </c>
      <c r="J27" s="169">
        <v>0</v>
      </c>
      <c r="K27" s="169">
        <f t="shared" ref="K27:M27" si="16">ROUNDDOWN($H27*$C$7*J$7/1000,)</f>
        <v>0</v>
      </c>
      <c r="L27" s="169">
        <f t="shared" si="16"/>
        <v>0</v>
      </c>
      <c r="M27" s="169">
        <f t="shared" si="16"/>
        <v>0</v>
      </c>
      <c r="N27" s="169">
        <f t="shared" si="12"/>
        <v>0</v>
      </c>
      <c r="O27" s="169">
        <f t="shared" si="12"/>
        <v>0</v>
      </c>
      <c r="P27" s="169">
        <f t="shared" si="12"/>
        <v>0</v>
      </c>
      <c r="Q27" s="169">
        <f t="shared" si="12"/>
        <v>0</v>
      </c>
      <c r="R27" s="169">
        <f t="shared" si="12"/>
        <v>0</v>
      </c>
      <c r="S27" s="169">
        <f t="shared" si="12"/>
        <v>0</v>
      </c>
      <c r="T27" s="172">
        <f t="shared" si="1"/>
        <v>0</v>
      </c>
    </row>
    <row r="28" spans="1:20" ht="28.5" customHeight="1" x14ac:dyDescent="0.15">
      <c r="A28" s="137" t="s">
        <v>16</v>
      </c>
      <c r="B28" s="138"/>
      <c r="C28" s="138"/>
      <c r="D28" s="138"/>
      <c r="E28" s="138"/>
      <c r="F28" s="138"/>
      <c r="G28" s="138"/>
      <c r="H28" s="138"/>
      <c r="I28" s="139"/>
      <c r="J28" s="184">
        <f t="shared" ref="J28:M28" si="17">SUM(J20:J27)</f>
        <v>0</v>
      </c>
      <c r="K28" s="173">
        <f t="shared" si="17"/>
        <v>0</v>
      </c>
      <c r="L28" s="173">
        <f t="shared" si="17"/>
        <v>0</v>
      </c>
      <c r="M28" s="173">
        <f t="shared" si="17"/>
        <v>0</v>
      </c>
      <c r="N28" s="173">
        <f t="shared" ref="N28:S28" si="18">SUM(N20:N27)</f>
        <v>0</v>
      </c>
      <c r="O28" s="173">
        <f t="shared" si="18"/>
        <v>0</v>
      </c>
      <c r="P28" s="173">
        <f t="shared" si="18"/>
        <v>0</v>
      </c>
      <c r="Q28" s="173">
        <f t="shared" si="18"/>
        <v>0</v>
      </c>
      <c r="R28" s="173">
        <f t="shared" si="18"/>
        <v>0</v>
      </c>
      <c r="S28" s="173">
        <f t="shared" si="18"/>
        <v>0</v>
      </c>
      <c r="T28" s="174">
        <f t="shared" si="1"/>
        <v>0</v>
      </c>
    </row>
    <row r="29" spans="1:20" ht="28.5" customHeight="1" thickBot="1" x14ac:dyDescent="0.2">
      <c r="A29" s="140" t="s">
        <v>19</v>
      </c>
      <c r="B29" s="141"/>
      <c r="C29" s="141"/>
      <c r="D29" s="141"/>
      <c r="E29" s="141"/>
      <c r="F29" s="141"/>
      <c r="G29" s="141"/>
      <c r="H29" s="141"/>
      <c r="I29" s="142"/>
      <c r="J29" s="185">
        <f t="shared" ref="J29:M29" si="19">SUM(J28,J19)</f>
        <v>0</v>
      </c>
      <c r="K29" s="185">
        <f t="shared" si="19"/>
        <v>0</v>
      </c>
      <c r="L29" s="185">
        <f t="shared" si="19"/>
        <v>0</v>
      </c>
      <c r="M29" s="185">
        <f t="shared" si="19"/>
        <v>0</v>
      </c>
      <c r="N29" s="185">
        <f t="shared" ref="N29:S29" si="20">SUM(N28,N19)</f>
        <v>0</v>
      </c>
      <c r="O29" s="185">
        <f t="shared" si="20"/>
        <v>0</v>
      </c>
      <c r="P29" s="185">
        <f t="shared" si="20"/>
        <v>0</v>
      </c>
      <c r="Q29" s="185">
        <f t="shared" si="20"/>
        <v>0</v>
      </c>
      <c r="R29" s="185">
        <f t="shared" si="20"/>
        <v>0</v>
      </c>
      <c r="S29" s="185">
        <f t="shared" si="20"/>
        <v>0</v>
      </c>
      <c r="T29" s="186">
        <f t="shared" si="1"/>
        <v>0</v>
      </c>
    </row>
    <row r="30" spans="1:20" ht="28.5" customHeight="1" x14ac:dyDescent="0.15">
      <c r="A30" s="58"/>
      <c r="B30" s="58"/>
      <c r="C30" s="58"/>
      <c r="D30" s="58"/>
      <c r="E30" s="58"/>
      <c r="F30" s="58"/>
      <c r="G30" s="58"/>
      <c r="H30" s="58"/>
      <c r="I30" s="58"/>
      <c r="J30" s="59"/>
      <c r="K30" s="59"/>
      <c r="L30" s="59"/>
      <c r="M30" s="59"/>
      <c r="N30" s="59"/>
      <c r="O30" s="59"/>
      <c r="P30" s="59"/>
      <c r="Q30" s="59"/>
      <c r="R30" s="59"/>
      <c r="S30" s="59"/>
    </row>
  </sheetData>
  <mergeCells count="23">
    <mergeCell ref="A29:I29"/>
    <mergeCell ref="M2:T2"/>
    <mergeCell ref="B25:F25"/>
    <mergeCell ref="B26:F26"/>
    <mergeCell ref="B27:F27"/>
    <mergeCell ref="A28:I28"/>
    <mergeCell ref="A5:I5"/>
    <mergeCell ref="A6:F6"/>
    <mergeCell ref="G6:I6"/>
    <mergeCell ref="A7:B7"/>
    <mergeCell ref="G7:I7"/>
    <mergeCell ref="B23:F23"/>
    <mergeCell ref="B24:F24"/>
    <mergeCell ref="B14:B18"/>
    <mergeCell ref="C14:F14"/>
    <mergeCell ref="C15:F15"/>
    <mergeCell ref="B21:F21"/>
    <mergeCell ref="B22:F22"/>
    <mergeCell ref="C16:F16"/>
    <mergeCell ref="C17:F17"/>
    <mergeCell ref="C18:F18"/>
    <mergeCell ref="A19:I19"/>
    <mergeCell ref="B20:F20"/>
  </mergeCells>
  <phoneticPr fontId="2"/>
  <pageMargins left="0.70866141732283472" right="0.70866141732283472" top="0.74803149606299213" bottom="0.74803149606299213" header="0.31496062992125984" footer="0.31496062992125984"/>
  <pageSetup paperSize="9" scale="6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T18"/>
  <sheetViews>
    <sheetView showGridLines="0" view="pageBreakPreview" topLeftCell="A3" zoomScaleNormal="100" zoomScaleSheetLayoutView="100" workbookViewId="0">
      <selection activeCell="O13" sqref="O13"/>
    </sheetView>
  </sheetViews>
  <sheetFormatPr defaultColWidth="9.140625" defaultRowHeight="28.5" customHeight="1" x14ac:dyDescent="0.15"/>
  <cols>
    <col min="1" max="2" width="2.7109375" style="1" customWidth="1"/>
    <col min="3" max="3" width="9.42578125" style="1" bestFit="1" customWidth="1"/>
    <col min="4" max="4" width="3.28515625" style="1" bestFit="1" customWidth="1"/>
    <col min="5" max="5" width="4.5703125" style="1" bestFit="1" customWidth="1"/>
    <col min="6" max="6" width="4.85546875" style="1" bestFit="1" customWidth="1"/>
    <col min="7" max="7" width="3.140625" style="1" customWidth="1"/>
    <col min="8" max="8" width="7.7109375" style="1" customWidth="1"/>
    <col min="9" max="9" width="3" style="1" bestFit="1" customWidth="1"/>
    <col min="10" max="10" width="10.7109375" style="1" customWidth="1"/>
    <col min="11" max="19" width="10.7109375" style="19" customWidth="1"/>
    <col min="20" max="20" width="10.7109375" style="1" customWidth="1"/>
    <col min="21" max="16384" width="9.140625" style="1"/>
  </cols>
  <sheetData>
    <row r="1" spans="1:20" ht="28.5" customHeight="1" x14ac:dyDescent="0.15">
      <c r="A1" s="65" t="s">
        <v>113</v>
      </c>
      <c r="B1" s="31"/>
      <c r="C1" s="31"/>
      <c r="D1" s="31"/>
      <c r="E1" s="31"/>
      <c r="F1" s="31"/>
      <c r="G1" s="31"/>
      <c r="H1" s="31"/>
      <c r="I1" s="31"/>
      <c r="J1" s="31"/>
      <c r="K1" s="18"/>
      <c r="L1" s="18"/>
      <c r="M1" s="76"/>
      <c r="N1" s="76"/>
      <c r="O1" s="76"/>
      <c r="P1" s="76"/>
      <c r="Q1" s="76"/>
      <c r="R1" s="76"/>
      <c r="S1" s="76"/>
    </row>
    <row r="2" spans="1:20" ht="28.5" customHeight="1" x14ac:dyDescent="0.15">
      <c r="A2" s="34"/>
      <c r="B2" s="31"/>
      <c r="C2" s="31"/>
      <c r="D2" s="31"/>
      <c r="E2" s="31"/>
      <c r="F2" s="31"/>
      <c r="G2" s="31"/>
      <c r="H2" s="31"/>
      <c r="I2" s="31"/>
      <c r="J2" s="31"/>
      <c r="L2" s="110"/>
      <c r="M2" s="122"/>
      <c r="N2" s="122"/>
      <c r="O2" s="122"/>
      <c r="P2" s="122"/>
      <c r="Q2" s="122"/>
      <c r="R2" s="122"/>
      <c r="S2" s="122"/>
      <c r="T2" s="122"/>
    </row>
    <row r="3" spans="1:20" ht="28.5" customHeight="1" x14ac:dyDescent="0.15">
      <c r="A3" s="33"/>
      <c r="B3" s="33"/>
      <c r="C3" s="33"/>
      <c r="D3" s="33"/>
      <c r="E3" s="33"/>
      <c r="F3" s="33"/>
      <c r="G3" s="33"/>
      <c r="H3" s="33"/>
      <c r="I3" s="33"/>
      <c r="J3" s="33"/>
      <c r="K3" s="20"/>
      <c r="L3" s="20"/>
      <c r="M3" s="68"/>
      <c r="N3" s="68"/>
      <c r="O3" s="68"/>
      <c r="P3" s="68"/>
      <c r="Q3" s="68"/>
      <c r="R3" s="68"/>
    </row>
    <row r="4" spans="1:20" ht="28.5" customHeight="1" x14ac:dyDescent="0.15">
      <c r="A4" s="33"/>
      <c r="B4" s="33"/>
      <c r="C4" s="33"/>
      <c r="D4" s="33"/>
      <c r="E4" s="33"/>
      <c r="F4" s="33"/>
      <c r="G4" s="33"/>
      <c r="H4" s="33"/>
      <c r="I4" s="33"/>
      <c r="J4" s="33"/>
      <c r="K4" s="20"/>
      <c r="L4" s="20"/>
      <c r="M4" s="68"/>
      <c r="N4" s="68"/>
      <c r="O4" s="68"/>
      <c r="P4" s="68"/>
      <c r="Q4" s="68"/>
      <c r="R4" s="68"/>
    </row>
    <row r="5" spans="1:20" ht="28.5" customHeight="1" thickBot="1" x14ac:dyDescent="0.2">
      <c r="A5" s="128" t="s">
        <v>44</v>
      </c>
      <c r="B5" s="128"/>
      <c r="C5" s="128"/>
      <c r="D5" s="128"/>
      <c r="E5" s="128"/>
      <c r="F5" s="128"/>
      <c r="G5" s="128"/>
      <c r="H5" s="128"/>
      <c r="I5" s="128"/>
      <c r="J5" s="60"/>
      <c r="K5" s="62"/>
      <c r="L5" s="62"/>
      <c r="M5" s="62"/>
      <c r="N5" s="62"/>
      <c r="O5" s="62"/>
      <c r="P5" s="62"/>
      <c r="Q5" s="62"/>
      <c r="R5" s="62"/>
      <c r="S5" s="63"/>
      <c r="T5" s="61" t="s">
        <v>21</v>
      </c>
    </row>
    <row r="6" spans="1:20" ht="28.5" customHeight="1" thickBot="1" x14ac:dyDescent="0.2">
      <c r="A6" s="129"/>
      <c r="B6" s="130"/>
      <c r="C6" s="130"/>
      <c r="D6" s="130"/>
      <c r="E6" s="130"/>
      <c r="F6" s="130"/>
      <c r="G6" s="131" t="s">
        <v>105</v>
      </c>
      <c r="H6" s="132"/>
      <c r="I6" s="133"/>
      <c r="J6" s="162" t="s">
        <v>121</v>
      </c>
      <c r="K6" s="162" t="s">
        <v>122</v>
      </c>
      <c r="L6" s="162" t="s">
        <v>123</v>
      </c>
      <c r="M6" s="162" t="s">
        <v>124</v>
      </c>
      <c r="N6" s="162" t="s">
        <v>125</v>
      </c>
      <c r="O6" s="162" t="s">
        <v>126</v>
      </c>
      <c r="P6" s="162" t="s">
        <v>127</v>
      </c>
      <c r="Q6" s="162" t="s">
        <v>128</v>
      </c>
      <c r="R6" s="162" t="s">
        <v>129</v>
      </c>
      <c r="S6" s="162" t="s">
        <v>130</v>
      </c>
      <c r="T6" s="163" t="s">
        <v>47</v>
      </c>
    </row>
    <row r="7" spans="1:20" ht="28.5" customHeight="1" x14ac:dyDescent="0.15">
      <c r="A7" s="134" t="s">
        <v>20</v>
      </c>
      <c r="B7" s="135"/>
      <c r="C7" s="29"/>
      <c r="D7" s="77" t="s">
        <v>0</v>
      </c>
      <c r="E7" s="77"/>
      <c r="F7" s="77"/>
      <c r="G7" s="135" t="s">
        <v>3</v>
      </c>
      <c r="H7" s="135"/>
      <c r="I7" s="136"/>
      <c r="J7" s="187"/>
      <c r="K7" s="188"/>
      <c r="L7" s="189"/>
      <c r="M7" s="189"/>
      <c r="N7" s="190"/>
      <c r="O7" s="190"/>
      <c r="P7" s="190"/>
      <c r="Q7" s="190"/>
      <c r="R7" s="190"/>
      <c r="S7" s="190"/>
      <c r="T7" s="166" t="e">
        <f>SUM(J7:S7)/COUNTA(J7:S7)</f>
        <v>#DIV/0!</v>
      </c>
    </row>
    <row r="8" spans="1:20" ht="28.5" customHeight="1" x14ac:dyDescent="0.15">
      <c r="A8" s="39"/>
      <c r="B8" s="154" t="s">
        <v>53</v>
      </c>
      <c r="C8" s="144"/>
      <c r="D8" s="144"/>
      <c r="E8" s="144"/>
      <c r="F8" s="145"/>
      <c r="G8" s="70" t="s">
        <v>34</v>
      </c>
      <c r="H8" s="9"/>
      <c r="I8" s="15" t="s">
        <v>12</v>
      </c>
      <c r="J8" s="191">
        <v>0</v>
      </c>
      <c r="K8" s="175">
        <f>ROUNDDOWN($H8*$C$7*J$7/1000,)</f>
        <v>0</v>
      </c>
      <c r="L8" s="175">
        <f t="shared" ref="L8" si="0">ROUNDDOWN($H8*$C$7*K$7/1000,)</f>
        <v>0</v>
      </c>
      <c r="M8" s="175">
        <f>ROUNDDOWN($H8*$C$7*L$7/1000,)</f>
        <v>0</v>
      </c>
      <c r="N8" s="175">
        <f t="shared" ref="N8:N15" si="1">ROUNDDOWN($H8*$C$7*M$7/1000,)</f>
        <v>0</v>
      </c>
      <c r="O8" s="175">
        <f t="shared" ref="O8:O15" si="2">ROUNDDOWN($H8*$C$7*N$7/1000,)</f>
        <v>0</v>
      </c>
      <c r="P8" s="175">
        <f t="shared" ref="P8:P15" si="3">ROUNDDOWN($H8*$C$7*O$7/1000,)</f>
        <v>0</v>
      </c>
      <c r="Q8" s="175">
        <f t="shared" ref="Q8:Q15" si="4">ROUNDDOWN($H8*$C$7*P$7/1000,)</f>
        <v>0</v>
      </c>
      <c r="R8" s="175">
        <f t="shared" ref="R8:R15" si="5">ROUNDDOWN($H8*$C$7*Q$7/1000,)</f>
        <v>0</v>
      </c>
      <c r="S8" s="175">
        <f t="shared" ref="S8:S15" si="6">ROUNDDOWN($H8*$C$7*R$7/1000,)</f>
        <v>0</v>
      </c>
      <c r="T8" s="176">
        <f t="shared" ref="T8:T17" si="7">SUM(J8:S8)</f>
        <v>0</v>
      </c>
    </row>
    <row r="9" spans="1:20" ht="28.5" customHeight="1" x14ac:dyDescent="0.15">
      <c r="A9" s="40"/>
      <c r="B9" s="146" t="s">
        <v>52</v>
      </c>
      <c r="C9" s="126"/>
      <c r="D9" s="126"/>
      <c r="E9" s="126"/>
      <c r="F9" s="127"/>
      <c r="G9" s="71" t="s">
        <v>34</v>
      </c>
      <c r="H9" s="5"/>
      <c r="I9" s="13" t="s">
        <v>12</v>
      </c>
      <c r="J9" s="192">
        <v>0</v>
      </c>
      <c r="K9" s="169">
        <f>ROUNDDOWN($H9*$C$7*J$7/1000,)</f>
        <v>0</v>
      </c>
      <c r="L9" s="169">
        <f t="shared" ref="L9:M9" si="8">ROUNDDOWN($H9*$C$7*K$7/1000,)</f>
        <v>0</v>
      </c>
      <c r="M9" s="169">
        <f t="shared" si="8"/>
        <v>0</v>
      </c>
      <c r="N9" s="169">
        <f>ROUNDDOWN($H9*$C$7*M$7/1000,)</f>
        <v>0</v>
      </c>
      <c r="O9" s="169">
        <f t="shared" si="2"/>
        <v>0</v>
      </c>
      <c r="P9" s="169">
        <f t="shared" si="3"/>
        <v>0</v>
      </c>
      <c r="Q9" s="169">
        <f t="shared" si="4"/>
        <v>0</v>
      </c>
      <c r="R9" s="169">
        <f t="shared" si="5"/>
        <v>0</v>
      </c>
      <c r="S9" s="169">
        <f t="shared" si="6"/>
        <v>0</v>
      </c>
      <c r="T9" s="170">
        <f t="shared" si="7"/>
        <v>0</v>
      </c>
    </row>
    <row r="10" spans="1:20" ht="28.5" customHeight="1" x14ac:dyDescent="0.15">
      <c r="A10" s="40"/>
      <c r="B10" s="146" t="s">
        <v>51</v>
      </c>
      <c r="C10" s="126"/>
      <c r="D10" s="126"/>
      <c r="E10" s="126"/>
      <c r="F10" s="127"/>
      <c r="G10" s="71" t="s">
        <v>34</v>
      </c>
      <c r="H10" s="5"/>
      <c r="I10" s="13" t="s">
        <v>12</v>
      </c>
      <c r="J10" s="192">
        <v>0</v>
      </c>
      <c r="K10" s="169">
        <f t="shared" ref="K10:M15" si="9">ROUNDDOWN($H10*$C$7*J$7/1000,)</f>
        <v>0</v>
      </c>
      <c r="L10" s="169">
        <f t="shared" si="9"/>
        <v>0</v>
      </c>
      <c r="M10" s="169">
        <f t="shared" si="9"/>
        <v>0</v>
      </c>
      <c r="N10" s="169">
        <f t="shared" si="1"/>
        <v>0</v>
      </c>
      <c r="O10" s="169">
        <f t="shared" si="2"/>
        <v>0</v>
      </c>
      <c r="P10" s="169">
        <f t="shared" si="3"/>
        <v>0</v>
      </c>
      <c r="Q10" s="169">
        <f t="shared" si="4"/>
        <v>0</v>
      </c>
      <c r="R10" s="169">
        <f t="shared" si="5"/>
        <v>0</v>
      </c>
      <c r="S10" s="169">
        <f t="shared" si="6"/>
        <v>0</v>
      </c>
      <c r="T10" s="170">
        <f t="shared" si="7"/>
        <v>0</v>
      </c>
    </row>
    <row r="11" spans="1:20" ht="28.5" customHeight="1" x14ac:dyDescent="0.15">
      <c r="A11" s="40"/>
      <c r="B11" s="147" t="s">
        <v>50</v>
      </c>
      <c r="C11" s="148"/>
      <c r="D11" s="148"/>
      <c r="E11" s="148"/>
      <c r="F11" s="149"/>
      <c r="G11" s="72" t="s">
        <v>34</v>
      </c>
      <c r="H11" s="11"/>
      <c r="I11" s="13" t="s">
        <v>12</v>
      </c>
      <c r="J11" s="192">
        <v>0</v>
      </c>
      <c r="K11" s="169">
        <f t="shared" si="9"/>
        <v>0</v>
      </c>
      <c r="L11" s="169">
        <f t="shared" si="9"/>
        <v>0</v>
      </c>
      <c r="M11" s="169">
        <f t="shared" si="9"/>
        <v>0</v>
      </c>
      <c r="N11" s="169">
        <f t="shared" si="1"/>
        <v>0</v>
      </c>
      <c r="O11" s="169">
        <f t="shared" si="2"/>
        <v>0</v>
      </c>
      <c r="P11" s="169">
        <f t="shared" si="3"/>
        <v>0</v>
      </c>
      <c r="Q11" s="169">
        <f t="shared" si="4"/>
        <v>0</v>
      </c>
      <c r="R11" s="169">
        <f t="shared" si="5"/>
        <v>0</v>
      </c>
      <c r="S11" s="169">
        <f t="shared" si="6"/>
        <v>0</v>
      </c>
      <c r="T11" s="170">
        <f t="shared" si="7"/>
        <v>0</v>
      </c>
    </row>
    <row r="12" spans="1:20" ht="28.5" customHeight="1" x14ac:dyDescent="0.15">
      <c r="A12" s="40"/>
      <c r="B12" s="147" t="s">
        <v>49</v>
      </c>
      <c r="C12" s="148"/>
      <c r="D12" s="148"/>
      <c r="E12" s="148"/>
      <c r="F12" s="149"/>
      <c r="G12" s="72" t="s">
        <v>34</v>
      </c>
      <c r="H12" s="11"/>
      <c r="I12" s="13" t="s">
        <v>12</v>
      </c>
      <c r="J12" s="192">
        <v>0</v>
      </c>
      <c r="K12" s="169">
        <f t="shared" si="9"/>
        <v>0</v>
      </c>
      <c r="L12" s="169">
        <f t="shared" si="9"/>
        <v>0</v>
      </c>
      <c r="M12" s="169">
        <f t="shared" si="9"/>
        <v>0</v>
      </c>
      <c r="N12" s="169">
        <f t="shared" si="1"/>
        <v>0</v>
      </c>
      <c r="O12" s="169">
        <f t="shared" si="2"/>
        <v>0</v>
      </c>
      <c r="P12" s="169">
        <f t="shared" si="3"/>
        <v>0</v>
      </c>
      <c r="Q12" s="169">
        <f t="shared" si="4"/>
        <v>0</v>
      </c>
      <c r="R12" s="169">
        <f t="shared" si="5"/>
        <v>0</v>
      </c>
      <c r="S12" s="169">
        <f t="shared" si="6"/>
        <v>0</v>
      </c>
      <c r="T12" s="170">
        <f t="shared" si="7"/>
        <v>0</v>
      </c>
    </row>
    <row r="13" spans="1:20" ht="28.5" customHeight="1" x14ac:dyDescent="0.15">
      <c r="A13" s="40"/>
      <c r="B13" s="147" t="s">
        <v>48</v>
      </c>
      <c r="C13" s="148"/>
      <c r="D13" s="148"/>
      <c r="E13" s="148"/>
      <c r="F13" s="149"/>
      <c r="G13" s="72" t="s">
        <v>34</v>
      </c>
      <c r="H13" s="11"/>
      <c r="I13" s="13" t="s">
        <v>12</v>
      </c>
      <c r="J13" s="192">
        <v>0</v>
      </c>
      <c r="K13" s="169">
        <f t="shared" si="9"/>
        <v>0</v>
      </c>
      <c r="L13" s="169">
        <f t="shared" si="9"/>
        <v>0</v>
      </c>
      <c r="M13" s="169">
        <f t="shared" si="9"/>
        <v>0</v>
      </c>
      <c r="N13" s="169">
        <f t="shared" si="1"/>
        <v>0</v>
      </c>
      <c r="O13" s="169">
        <f t="shared" si="2"/>
        <v>0</v>
      </c>
      <c r="P13" s="169">
        <f t="shared" si="3"/>
        <v>0</v>
      </c>
      <c r="Q13" s="169">
        <f t="shared" si="4"/>
        <v>0</v>
      </c>
      <c r="R13" s="169">
        <f t="shared" si="5"/>
        <v>0</v>
      </c>
      <c r="S13" s="169">
        <f t="shared" si="6"/>
        <v>0</v>
      </c>
      <c r="T13" s="170">
        <f t="shared" si="7"/>
        <v>0</v>
      </c>
    </row>
    <row r="14" spans="1:20" ht="28.5" customHeight="1" x14ac:dyDescent="0.15">
      <c r="A14" s="40"/>
      <c r="B14" s="147"/>
      <c r="C14" s="148"/>
      <c r="D14" s="148"/>
      <c r="E14" s="148"/>
      <c r="F14" s="149"/>
      <c r="G14" s="10"/>
      <c r="H14" s="11"/>
      <c r="I14" s="13" t="s">
        <v>12</v>
      </c>
      <c r="J14" s="192">
        <v>0</v>
      </c>
      <c r="K14" s="169">
        <f t="shared" si="9"/>
        <v>0</v>
      </c>
      <c r="L14" s="169">
        <f t="shared" si="9"/>
        <v>0</v>
      </c>
      <c r="M14" s="169">
        <f t="shared" si="9"/>
        <v>0</v>
      </c>
      <c r="N14" s="169">
        <f>ROUNDDOWN($H14*$C$7*M$7/1000,)</f>
        <v>0</v>
      </c>
      <c r="O14" s="169">
        <f t="shared" si="2"/>
        <v>0</v>
      </c>
      <c r="P14" s="169">
        <f t="shared" si="3"/>
        <v>0</v>
      </c>
      <c r="Q14" s="169">
        <f t="shared" si="4"/>
        <v>0</v>
      </c>
      <c r="R14" s="169">
        <f t="shared" si="5"/>
        <v>0</v>
      </c>
      <c r="S14" s="169">
        <f t="shared" si="6"/>
        <v>0</v>
      </c>
      <c r="T14" s="170">
        <f t="shared" si="7"/>
        <v>0</v>
      </c>
    </row>
    <row r="15" spans="1:20" ht="28.5" customHeight="1" x14ac:dyDescent="0.15">
      <c r="A15" s="40"/>
      <c r="B15" s="150"/>
      <c r="C15" s="151"/>
      <c r="D15" s="151"/>
      <c r="E15" s="151"/>
      <c r="F15" s="152"/>
      <c r="G15" s="10"/>
      <c r="H15" s="11"/>
      <c r="I15" s="14" t="s">
        <v>12</v>
      </c>
      <c r="J15" s="179">
        <v>0</v>
      </c>
      <c r="K15" s="169">
        <f t="shared" si="9"/>
        <v>0</v>
      </c>
      <c r="L15" s="169">
        <f t="shared" si="9"/>
        <v>0</v>
      </c>
      <c r="M15" s="169">
        <f t="shared" si="9"/>
        <v>0</v>
      </c>
      <c r="N15" s="169">
        <f t="shared" si="1"/>
        <v>0</v>
      </c>
      <c r="O15" s="169">
        <f t="shared" si="2"/>
        <v>0</v>
      </c>
      <c r="P15" s="169">
        <f t="shared" si="3"/>
        <v>0</v>
      </c>
      <c r="Q15" s="169">
        <f t="shared" si="4"/>
        <v>0</v>
      </c>
      <c r="R15" s="169">
        <f t="shared" si="5"/>
        <v>0</v>
      </c>
      <c r="S15" s="169">
        <f t="shared" si="6"/>
        <v>0</v>
      </c>
      <c r="T15" s="172">
        <f t="shared" si="7"/>
        <v>0</v>
      </c>
    </row>
    <row r="16" spans="1:20" ht="28.5" customHeight="1" x14ac:dyDescent="0.15">
      <c r="A16" s="137" t="s">
        <v>106</v>
      </c>
      <c r="B16" s="138"/>
      <c r="C16" s="138"/>
      <c r="D16" s="138"/>
      <c r="E16" s="138"/>
      <c r="F16" s="138"/>
      <c r="G16" s="138"/>
      <c r="H16" s="138"/>
      <c r="I16" s="139"/>
      <c r="J16" s="184">
        <f t="shared" ref="J16:M16" si="10">SUM(J8:J15)</f>
        <v>0</v>
      </c>
      <c r="K16" s="193">
        <f t="shared" si="10"/>
        <v>0</v>
      </c>
      <c r="L16" s="173">
        <f t="shared" si="10"/>
        <v>0</v>
      </c>
      <c r="M16" s="173">
        <f t="shared" si="10"/>
        <v>0</v>
      </c>
      <c r="N16" s="173">
        <f t="shared" ref="N16:S16" si="11">SUM(N8:N15)</f>
        <v>0</v>
      </c>
      <c r="O16" s="173">
        <f t="shared" si="11"/>
        <v>0</v>
      </c>
      <c r="P16" s="173">
        <f t="shared" si="11"/>
        <v>0</v>
      </c>
      <c r="Q16" s="173">
        <f t="shared" si="11"/>
        <v>0</v>
      </c>
      <c r="R16" s="173">
        <f t="shared" si="11"/>
        <v>0</v>
      </c>
      <c r="S16" s="173">
        <f t="shared" si="11"/>
        <v>0</v>
      </c>
      <c r="T16" s="174">
        <f t="shared" si="7"/>
        <v>0</v>
      </c>
    </row>
    <row r="17" spans="1:20" ht="28.5" customHeight="1" thickBot="1" x14ac:dyDescent="0.2">
      <c r="A17" s="140" t="s">
        <v>19</v>
      </c>
      <c r="B17" s="141"/>
      <c r="C17" s="141"/>
      <c r="D17" s="141"/>
      <c r="E17" s="141"/>
      <c r="F17" s="141"/>
      <c r="G17" s="141"/>
      <c r="H17" s="141"/>
      <c r="I17" s="142"/>
      <c r="J17" s="194">
        <f>J16</f>
        <v>0</v>
      </c>
      <c r="K17" s="195">
        <f>K16</f>
        <v>0</v>
      </c>
      <c r="L17" s="195">
        <f t="shared" ref="L17:M17" si="12">L16</f>
        <v>0</v>
      </c>
      <c r="M17" s="195">
        <f t="shared" si="12"/>
        <v>0</v>
      </c>
      <c r="N17" s="195">
        <f t="shared" ref="N17:S17" si="13">N16</f>
        <v>0</v>
      </c>
      <c r="O17" s="195">
        <f t="shared" si="13"/>
        <v>0</v>
      </c>
      <c r="P17" s="195">
        <f t="shared" si="13"/>
        <v>0</v>
      </c>
      <c r="Q17" s="195">
        <f t="shared" si="13"/>
        <v>0</v>
      </c>
      <c r="R17" s="195">
        <f t="shared" si="13"/>
        <v>0</v>
      </c>
      <c r="S17" s="195">
        <f t="shared" si="13"/>
        <v>0</v>
      </c>
      <c r="T17" s="186">
        <f t="shared" si="7"/>
        <v>0</v>
      </c>
    </row>
    <row r="18" spans="1:20" ht="28.5" customHeight="1" x14ac:dyDescent="0.15">
      <c r="A18" s="78"/>
      <c r="B18" s="78"/>
      <c r="C18" s="78"/>
      <c r="D18" s="78"/>
      <c r="E18" s="78"/>
      <c r="F18" s="78"/>
      <c r="G18" s="78"/>
      <c r="H18" s="78"/>
      <c r="I18" s="78"/>
      <c r="J18" s="79"/>
      <c r="K18" s="79"/>
      <c r="L18" s="79"/>
      <c r="M18" s="79"/>
      <c r="N18" s="79"/>
      <c r="O18" s="79"/>
      <c r="P18" s="79"/>
      <c r="Q18" s="79"/>
      <c r="R18" s="79"/>
      <c r="S18" s="79"/>
    </row>
  </sheetData>
  <mergeCells count="16">
    <mergeCell ref="M2:T2"/>
    <mergeCell ref="B14:F14"/>
    <mergeCell ref="B15:F15"/>
    <mergeCell ref="A16:I16"/>
    <mergeCell ref="A17:I17"/>
    <mergeCell ref="B8:F8"/>
    <mergeCell ref="B9:F9"/>
    <mergeCell ref="B10:F10"/>
    <mergeCell ref="B11:F11"/>
    <mergeCell ref="B12:F12"/>
    <mergeCell ref="B13:F13"/>
    <mergeCell ref="A5:I5"/>
    <mergeCell ref="A6:F6"/>
    <mergeCell ref="G6:I6"/>
    <mergeCell ref="A7:B7"/>
    <mergeCell ref="G7:I7"/>
  </mergeCells>
  <phoneticPr fontId="2"/>
  <pageMargins left="0.70866141732283472" right="0.70866141732283472" top="0.74803149606299213" bottom="0.74803149606299213" header="0.31496062992125984" footer="0.31496062992125984"/>
  <pageSetup paperSize="9" scale="6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T29"/>
  <sheetViews>
    <sheetView showGridLines="0" view="pageBreakPreview" topLeftCell="A25" zoomScaleNormal="100" zoomScaleSheetLayoutView="100" workbookViewId="0">
      <selection activeCell="P35" sqref="P35"/>
    </sheetView>
  </sheetViews>
  <sheetFormatPr defaultColWidth="9.140625" defaultRowHeight="28.5" customHeight="1" x14ac:dyDescent="0.15"/>
  <cols>
    <col min="1" max="2" width="2.7109375" style="1" customWidth="1"/>
    <col min="3" max="3" width="9.42578125" style="1" bestFit="1" customWidth="1"/>
    <col min="4" max="4" width="3.28515625" style="1" bestFit="1" customWidth="1"/>
    <col min="5" max="5" width="4.5703125" style="1" bestFit="1" customWidth="1"/>
    <col min="6" max="6" width="4.85546875" style="1" bestFit="1" customWidth="1"/>
    <col min="7" max="7" width="3.140625" style="1" customWidth="1"/>
    <col min="8" max="8" width="7.7109375" style="1" customWidth="1"/>
    <col min="9" max="9" width="3" style="1" bestFit="1" customWidth="1"/>
    <col min="10" max="10" width="10.7109375" style="1" customWidth="1"/>
    <col min="11" max="19" width="10.7109375" style="19" customWidth="1"/>
    <col min="20" max="20" width="10.7109375" style="1" customWidth="1"/>
    <col min="21" max="16384" width="9.140625" style="1"/>
  </cols>
  <sheetData>
    <row r="1" spans="1:20" ht="28.5" customHeight="1" x14ac:dyDescent="0.15">
      <c r="A1" s="65" t="s">
        <v>113</v>
      </c>
      <c r="B1" s="31"/>
      <c r="C1" s="31"/>
      <c r="D1" s="31"/>
      <c r="E1" s="31"/>
      <c r="F1" s="31"/>
      <c r="G1" s="31"/>
      <c r="H1" s="31"/>
      <c r="I1" s="31"/>
      <c r="J1" s="31"/>
      <c r="K1" s="18"/>
      <c r="L1" s="18"/>
      <c r="M1" s="76"/>
      <c r="N1" s="76"/>
      <c r="O1" s="76"/>
      <c r="P1" s="76"/>
      <c r="Q1" s="76"/>
      <c r="R1" s="76"/>
      <c r="S1" s="76"/>
    </row>
    <row r="2" spans="1:20" ht="28.5" customHeight="1" x14ac:dyDescent="0.15">
      <c r="A2" s="34"/>
      <c r="B2" s="31"/>
      <c r="C2" s="31"/>
      <c r="D2" s="31"/>
      <c r="E2" s="31"/>
      <c r="F2" s="31"/>
      <c r="G2" s="31"/>
      <c r="H2" s="31"/>
      <c r="I2" s="31"/>
      <c r="J2" s="31"/>
      <c r="L2" s="110"/>
      <c r="M2" s="122"/>
      <c r="N2" s="122"/>
      <c r="O2" s="122"/>
      <c r="P2" s="122"/>
      <c r="Q2" s="122"/>
      <c r="R2" s="122"/>
      <c r="S2" s="122"/>
      <c r="T2" s="122"/>
    </row>
    <row r="3" spans="1:20" ht="28.5" customHeight="1" x14ac:dyDescent="0.15">
      <c r="A3" s="33"/>
      <c r="B3" s="33"/>
      <c r="C3" s="33"/>
      <c r="D3" s="33"/>
      <c r="E3" s="33"/>
      <c r="F3" s="33"/>
      <c r="G3" s="33"/>
      <c r="H3" s="33"/>
      <c r="I3" s="33"/>
      <c r="J3" s="33"/>
      <c r="K3" s="20"/>
      <c r="L3" s="20"/>
      <c r="M3" s="68"/>
      <c r="N3" s="68"/>
      <c r="O3" s="68"/>
      <c r="P3" s="68"/>
      <c r="Q3" s="68"/>
      <c r="R3" s="68"/>
    </row>
    <row r="4" spans="1:20" ht="28.5" customHeight="1" x14ac:dyDescent="0.15">
      <c r="A4" s="33"/>
      <c r="B4" s="33"/>
      <c r="C4" s="33"/>
      <c r="D4" s="33"/>
      <c r="E4" s="33"/>
      <c r="F4" s="33"/>
      <c r="G4" s="33"/>
      <c r="H4" s="33"/>
      <c r="I4" s="33"/>
      <c r="J4" s="33"/>
      <c r="K4" s="20"/>
      <c r="L4" s="20"/>
      <c r="M4" s="68"/>
      <c r="N4" s="68"/>
      <c r="O4" s="68"/>
      <c r="P4" s="68"/>
      <c r="Q4" s="68"/>
      <c r="R4" s="68"/>
    </row>
    <row r="5" spans="1:20" ht="28.5" customHeight="1" thickBot="1" x14ac:dyDescent="0.2">
      <c r="A5" s="128" t="s">
        <v>118</v>
      </c>
      <c r="B5" s="128"/>
      <c r="C5" s="128"/>
      <c r="D5" s="128"/>
      <c r="E5" s="128"/>
      <c r="F5" s="128"/>
      <c r="G5" s="128"/>
      <c r="H5" s="128"/>
      <c r="I5" s="128"/>
      <c r="J5" s="60"/>
      <c r="K5" s="62" t="s">
        <v>22</v>
      </c>
      <c r="L5" s="35"/>
      <c r="M5" s="62"/>
      <c r="N5" s="62"/>
      <c r="O5" s="62"/>
      <c r="P5" s="62"/>
      <c r="Q5" s="62"/>
      <c r="R5" s="62"/>
      <c r="S5" s="63"/>
      <c r="T5" s="61" t="s">
        <v>21</v>
      </c>
    </row>
    <row r="6" spans="1:20" ht="28.5" customHeight="1" thickBot="1" x14ac:dyDescent="0.2">
      <c r="A6" s="129"/>
      <c r="B6" s="130"/>
      <c r="C6" s="130"/>
      <c r="D6" s="130"/>
      <c r="E6" s="130"/>
      <c r="F6" s="130"/>
      <c r="G6" s="131" t="s">
        <v>18</v>
      </c>
      <c r="H6" s="132"/>
      <c r="I6" s="133"/>
      <c r="J6" s="162" t="s">
        <v>121</v>
      </c>
      <c r="K6" s="162" t="s">
        <v>122</v>
      </c>
      <c r="L6" s="162" t="s">
        <v>123</v>
      </c>
      <c r="M6" s="162" t="s">
        <v>124</v>
      </c>
      <c r="N6" s="162" t="s">
        <v>125</v>
      </c>
      <c r="O6" s="162" t="s">
        <v>126</v>
      </c>
      <c r="P6" s="162" t="s">
        <v>127</v>
      </c>
      <c r="Q6" s="162" t="s">
        <v>128</v>
      </c>
      <c r="R6" s="162" t="s">
        <v>129</v>
      </c>
      <c r="S6" s="162" t="s">
        <v>130</v>
      </c>
      <c r="T6" s="163" t="s">
        <v>47</v>
      </c>
    </row>
    <row r="7" spans="1:20" ht="28.5" customHeight="1" x14ac:dyDescent="0.15">
      <c r="A7" s="134" t="s">
        <v>20</v>
      </c>
      <c r="B7" s="135"/>
      <c r="C7" s="29"/>
      <c r="D7" s="111" t="s">
        <v>0</v>
      </c>
      <c r="E7" s="111"/>
      <c r="F7" s="111"/>
      <c r="G7" s="135" t="s">
        <v>3</v>
      </c>
      <c r="H7" s="135"/>
      <c r="I7" s="136"/>
      <c r="J7" s="187"/>
      <c r="K7" s="188"/>
      <c r="L7" s="189"/>
      <c r="M7" s="189"/>
      <c r="N7" s="190"/>
      <c r="O7" s="190"/>
      <c r="P7" s="190"/>
      <c r="Q7" s="190"/>
      <c r="R7" s="190"/>
      <c r="S7" s="190"/>
      <c r="T7" s="166" t="e">
        <f>SUM(J7:S7)/COUNTA(J7:S7)</f>
        <v>#DIV/0!</v>
      </c>
    </row>
    <row r="8" spans="1:20" ht="28.5" customHeight="1" x14ac:dyDescent="0.15">
      <c r="A8" s="40"/>
      <c r="B8" s="6"/>
      <c r="C8" s="6"/>
      <c r="D8" s="6"/>
      <c r="E8" s="6"/>
      <c r="F8" s="6"/>
      <c r="G8" s="6"/>
      <c r="H8" s="16" t="s">
        <v>15</v>
      </c>
      <c r="I8" s="17" t="s">
        <v>2</v>
      </c>
      <c r="J8" s="196"/>
      <c r="K8" s="167"/>
      <c r="L8" s="167"/>
      <c r="M8" s="167"/>
      <c r="N8" s="197"/>
      <c r="O8" s="197"/>
      <c r="P8" s="197"/>
      <c r="Q8" s="197"/>
      <c r="R8" s="197"/>
      <c r="S8" s="197"/>
      <c r="T8" s="168"/>
    </row>
    <row r="9" spans="1:20" ht="28.5" customHeight="1" x14ac:dyDescent="0.15">
      <c r="A9" s="40"/>
      <c r="B9" s="7"/>
      <c r="C9" s="2"/>
      <c r="D9" s="4" t="s">
        <v>4</v>
      </c>
      <c r="E9" s="5"/>
      <c r="F9" s="3" t="s">
        <v>5</v>
      </c>
      <c r="G9" s="2"/>
      <c r="H9" s="32"/>
      <c r="I9" s="13" t="s">
        <v>6</v>
      </c>
      <c r="J9" s="198"/>
      <c r="K9" s="169"/>
      <c r="L9" s="169"/>
      <c r="M9" s="169"/>
      <c r="N9" s="169"/>
      <c r="O9" s="169"/>
      <c r="P9" s="169"/>
      <c r="Q9" s="169"/>
      <c r="R9" s="169"/>
      <c r="S9" s="169"/>
      <c r="T9" s="170">
        <f t="shared" ref="T9:T28" si="0">SUM(J9:S9)</f>
        <v>0</v>
      </c>
    </row>
    <row r="10" spans="1:20" ht="28.5" customHeight="1" x14ac:dyDescent="0.15">
      <c r="A10" s="40"/>
      <c r="B10" s="123" t="s">
        <v>23</v>
      </c>
      <c r="C10" s="126"/>
      <c r="D10" s="126"/>
      <c r="E10" s="126"/>
      <c r="F10" s="127"/>
      <c r="G10" s="2"/>
      <c r="H10" s="32"/>
      <c r="I10" s="13" t="s">
        <v>6</v>
      </c>
      <c r="J10" s="198"/>
      <c r="K10" s="169"/>
      <c r="L10" s="169"/>
      <c r="M10" s="169"/>
      <c r="N10" s="169"/>
      <c r="O10" s="169"/>
      <c r="P10" s="169"/>
      <c r="Q10" s="169"/>
      <c r="R10" s="169"/>
      <c r="S10" s="169"/>
      <c r="T10" s="170">
        <f t="shared" si="0"/>
        <v>0</v>
      </c>
    </row>
    <row r="11" spans="1:20" ht="28.5" customHeight="1" x14ac:dyDescent="0.15">
      <c r="A11" s="40"/>
      <c r="B11" s="124"/>
      <c r="C11" s="126"/>
      <c r="D11" s="126"/>
      <c r="E11" s="126"/>
      <c r="F11" s="127"/>
      <c r="G11" s="2"/>
      <c r="H11" s="32"/>
      <c r="I11" s="13" t="s">
        <v>6</v>
      </c>
      <c r="J11" s="198"/>
      <c r="K11" s="169"/>
      <c r="L11" s="169"/>
      <c r="M11" s="169"/>
      <c r="N11" s="169"/>
      <c r="O11" s="169"/>
      <c r="P11" s="169"/>
      <c r="Q11" s="169"/>
      <c r="R11" s="169"/>
      <c r="S11" s="169"/>
      <c r="T11" s="170">
        <f t="shared" si="0"/>
        <v>0</v>
      </c>
    </row>
    <row r="12" spans="1:20" ht="28.5" customHeight="1" x14ac:dyDescent="0.15">
      <c r="A12" s="40"/>
      <c r="B12" s="124"/>
      <c r="C12" s="126"/>
      <c r="D12" s="126"/>
      <c r="E12" s="126"/>
      <c r="F12" s="127"/>
      <c r="G12" s="2"/>
      <c r="H12" s="32"/>
      <c r="I12" s="13" t="s">
        <v>6</v>
      </c>
      <c r="J12" s="198"/>
      <c r="K12" s="169"/>
      <c r="L12" s="169"/>
      <c r="M12" s="169"/>
      <c r="N12" s="169"/>
      <c r="O12" s="169"/>
      <c r="P12" s="169"/>
      <c r="Q12" s="169"/>
      <c r="R12" s="169"/>
      <c r="S12" s="169"/>
      <c r="T12" s="170">
        <f t="shared" si="0"/>
        <v>0</v>
      </c>
    </row>
    <row r="13" spans="1:20" ht="28.5" customHeight="1" x14ac:dyDescent="0.15">
      <c r="A13" s="40"/>
      <c r="B13" s="124"/>
      <c r="C13" s="126"/>
      <c r="D13" s="126"/>
      <c r="E13" s="126"/>
      <c r="F13" s="127"/>
      <c r="G13" s="2"/>
      <c r="H13" s="32"/>
      <c r="I13" s="13" t="s">
        <v>6</v>
      </c>
      <c r="J13" s="198"/>
      <c r="K13" s="169"/>
      <c r="L13" s="169"/>
      <c r="M13" s="169"/>
      <c r="N13" s="169"/>
      <c r="O13" s="169"/>
      <c r="P13" s="169"/>
      <c r="Q13" s="169"/>
      <c r="R13" s="169"/>
      <c r="S13" s="169"/>
      <c r="T13" s="170">
        <f t="shared" si="0"/>
        <v>0</v>
      </c>
    </row>
    <row r="14" spans="1:20" ht="28.5" customHeight="1" x14ac:dyDescent="0.15">
      <c r="A14" s="40"/>
      <c r="B14" s="124"/>
      <c r="C14" s="126"/>
      <c r="D14" s="126"/>
      <c r="E14" s="126"/>
      <c r="F14" s="127"/>
      <c r="G14" s="2"/>
      <c r="H14" s="32"/>
      <c r="I14" s="13" t="s">
        <v>6</v>
      </c>
      <c r="J14" s="198"/>
      <c r="K14" s="169"/>
      <c r="L14" s="169"/>
      <c r="M14" s="169"/>
      <c r="N14" s="169"/>
      <c r="O14" s="169"/>
      <c r="P14" s="169"/>
      <c r="Q14" s="169"/>
      <c r="R14" s="169"/>
      <c r="S14" s="169"/>
      <c r="T14" s="170">
        <f t="shared" si="0"/>
        <v>0</v>
      </c>
    </row>
    <row r="15" spans="1:20" ht="28.5" customHeight="1" x14ac:dyDescent="0.15">
      <c r="A15" s="40"/>
      <c r="B15" s="124"/>
      <c r="C15" s="126"/>
      <c r="D15" s="126"/>
      <c r="E15" s="126"/>
      <c r="F15" s="127"/>
      <c r="G15" s="2"/>
      <c r="H15" s="32"/>
      <c r="I15" s="13" t="s">
        <v>6</v>
      </c>
      <c r="J15" s="198"/>
      <c r="K15" s="169"/>
      <c r="L15" s="169"/>
      <c r="M15" s="169"/>
      <c r="N15" s="169"/>
      <c r="O15" s="169"/>
      <c r="P15" s="169"/>
      <c r="Q15" s="169"/>
      <c r="R15" s="169"/>
      <c r="S15" s="169"/>
      <c r="T15" s="170">
        <f t="shared" si="0"/>
        <v>0</v>
      </c>
    </row>
    <row r="16" spans="1:20" ht="28.5" customHeight="1" x14ac:dyDescent="0.15">
      <c r="A16" s="40"/>
      <c r="B16" s="124"/>
      <c r="C16" s="126"/>
      <c r="D16" s="126"/>
      <c r="E16" s="126"/>
      <c r="F16" s="127"/>
      <c r="G16" s="2"/>
      <c r="H16" s="32"/>
      <c r="I16" s="13" t="s">
        <v>6</v>
      </c>
      <c r="J16" s="198"/>
      <c r="K16" s="169"/>
      <c r="L16" s="169"/>
      <c r="M16" s="169"/>
      <c r="N16" s="169"/>
      <c r="O16" s="169"/>
      <c r="P16" s="169"/>
      <c r="Q16" s="169"/>
      <c r="R16" s="169"/>
      <c r="S16" s="169"/>
      <c r="T16" s="170">
        <f t="shared" si="0"/>
        <v>0</v>
      </c>
    </row>
    <row r="17" spans="1:20" ht="28.5" customHeight="1" x14ac:dyDescent="0.15">
      <c r="A17" s="40"/>
      <c r="B17" s="125"/>
      <c r="C17" s="126"/>
      <c r="D17" s="126"/>
      <c r="E17" s="126"/>
      <c r="F17" s="127"/>
      <c r="G17" s="10"/>
      <c r="H17" s="69"/>
      <c r="I17" s="14"/>
      <c r="J17" s="199"/>
      <c r="K17" s="171"/>
      <c r="L17" s="171"/>
      <c r="M17" s="171"/>
      <c r="N17" s="171"/>
      <c r="O17" s="171"/>
      <c r="P17" s="171"/>
      <c r="Q17" s="171"/>
      <c r="R17" s="171"/>
      <c r="S17" s="171"/>
      <c r="T17" s="172">
        <f>SUM(J17:S17)</f>
        <v>0</v>
      </c>
    </row>
    <row r="18" spans="1:20" ht="28.5" customHeight="1" x14ac:dyDescent="0.15">
      <c r="A18" s="137" t="s">
        <v>119</v>
      </c>
      <c r="B18" s="138"/>
      <c r="C18" s="138"/>
      <c r="D18" s="138"/>
      <c r="E18" s="138"/>
      <c r="F18" s="138"/>
      <c r="G18" s="138"/>
      <c r="H18" s="138"/>
      <c r="I18" s="139"/>
      <c r="J18" s="184">
        <f t="shared" ref="J18:S18" si="1">SUM(J9:J17)</f>
        <v>0</v>
      </c>
      <c r="K18" s="193">
        <f t="shared" si="1"/>
        <v>0</v>
      </c>
      <c r="L18" s="173">
        <f t="shared" si="1"/>
        <v>0</v>
      </c>
      <c r="M18" s="173">
        <f t="shared" si="1"/>
        <v>0</v>
      </c>
      <c r="N18" s="173">
        <f t="shared" si="1"/>
        <v>0</v>
      </c>
      <c r="O18" s="173">
        <f t="shared" si="1"/>
        <v>0</v>
      </c>
      <c r="P18" s="173">
        <f t="shared" si="1"/>
        <v>0</v>
      </c>
      <c r="Q18" s="173">
        <f t="shared" si="1"/>
        <v>0</v>
      </c>
      <c r="R18" s="173">
        <f t="shared" si="1"/>
        <v>0</v>
      </c>
      <c r="S18" s="173">
        <f>SUM(S9:S17)</f>
        <v>0</v>
      </c>
      <c r="T18" s="174">
        <f t="shared" si="0"/>
        <v>0</v>
      </c>
    </row>
    <row r="19" spans="1:20" ht="28.5" customHeight="1" x14ac:dyDescent="0.15">
      <c r="A19" s="39"/>
      <c r="B19" s="143"/>
      <c r="C19" s="144"/>
      <c r="D19" s="144"/>
      <c r="E19" s="144"/>
      <c r="F19" s="145"/>
      <c r="G19" s="8"/>
      <c r="H19" s="9"/>
      <c r="I19" s="15" t="s">
        <v>12</v>
      </c>
      <c r="J19" s="191"/>
      <c r="K19" s="200"/>
      <c r="L19" s="175"/>
      <c r="M19" s="175"/>
      <c r="N19" s="175"/>
      <c r="O19" s="175"/>
      <c r="P19" s="175"/>
      <c r="Q19" s="175"/>
      <c r="R19" s="175"/>
      <c r="S19" s="175"/>
      <c r="T19" s="176">
        <f t="shared" si="0"/>
        <v>0</v>
      </c>
    </row>
    <row r="20" spans="1:20" ht="28.5" customHeight="1" x14ac:dyDescent="0.15">
      <c r="A20" s="40"/>
      <c r="B20" s="146"/>
      <c r="C20" s="126"/>
      <c r="D20" s="126"/>
      <c r="E20" s="126"/>
      <c r="F20" s="127"/>
      <c r="G20" s="2"/>
      <c r="H20" s="5"/>
      <c r="I20" s="13" t="s">
        <v>12</v>
      </c>
      <c r="J20" s="192"/>
      <c r="K20" s="201"/>
      <c r="L20" s="169"/>
      <c r="M20" s="169"/>
      <c r="N20" s="169"/>
      <c r="O20" s="169"/>
      <c r="P20" s="169"/>
      <c r="Q20" s="169"/>
      <c r="R20" s="169"/>
      <c r="S20" s="169"/>
      <c r="T20" s="170">
        <f t="shared" si="0"/>
        <v>0</v>
      </c>
    </row>
    <row r="21" spans="1:20" ht="28.5" customHeight="1" x14ac:dyDescent="0.15">
      <c r="A21" s="40"/>
      <c r="B21" s="146"/>
      <c r="C21" s="126"/>
      <c r="D21" s="126"/>
      <c r="E21" s="126"/>
      <c r="F21" s="127"/>
      <c r="G21" s="2"/>
      <c r="H21" s="5"/>
      <c r="I21" s="13" t="s">
        <v>12</v>
      </c>
      <c r="J21" s="192"/>
      <c r="K21" s="201"/>
      <c r="L21" s="169"/>
      <c r="M21" s="169"/>
      <c r="N21" s="169"/>
      <c r="O21" s="169"/>
      <c r="P21" s="169"/>
      <c r="Q21" s="169"/>
      <c r="R21" s="169"/>
      <c r="S21" s="169"/>
      <c r="T21" s="170">
        <f t="shared" si="0"/>
        <v>0</v>
      </c>
    </row>
    <row r="22" spans="1:20" ht="28.5" customHeight="1" x14ac:dyDescent="0.15">
      <c r="A22" s="40"/>
      <c r="B22" s="147"/>
      <c r="C22" s="148"/>
      <c r="D22" s="148"/>
      <c r="E22" s="148"/>
      <c r="F22" s="149"/>
      <c r="G22" s="10"/>
      <c r="H22" s="11"/>
      <c r="I22" s="13" t="s">
        <v>12</v>
      </c>
      <c r="J22" s="192"/>
      <c r="K22" s="201"/>
      <c r="L22" s="169"/>
      <c r="M22" s="169"/>
      <c r="N22" s="169"/>
      <c r="O22" s="169"/>
      <c r="P22" s="169"/>
      <c r="Q22" s="169"/>
      <c r="R22" s="169"/>
      <c r="S22" s="169"/>
      <c r="T22" s="170">
        <f t="shared" si="0"/>
        <v>0</v>
      </c>
    </row>
    <row r="23" spans="1:20" ht="28.5" customHeight="1" x14ac:dyDescent="0.15">
      <c r="A23" s="40"/>
      <c r="B23" s="147"/>
      <c r="C23" s="148"/>
      <c r="D23" s="148"/>
      <c r="E23" s="148"/>
      <c r="F23" s="149"/>
      <c r="G23" s="10"/>
      <c r="H23" s="11"/>
      <c r="I23" s="13" t="s">
        <v>12</v>
      </c>
      <c r="J23" s="192"/>
      <c r="K23" s="201"/>
      <c r="L23" s="169"/>
      <c r="M23" s="169"/>
      <c r="N23" s="169"/>
      <c r="O23" s="169"/>
      <c r="P23" s="169"/>
      <c r="Q23" s="169"/>
      <c r="R23" s="169"/>
      <c r="S23" s="169"/>
      <c r="T23" s="170">
        <f t="shared" si="0"/>
        <v>0</v>
      </c>
    </row>
    <row r="24" spans="1:20" ht="28.5" customHeight="1" x14ac:dyDescent="0.15">
      <c r="A24" s="40"/>
      <c r="B24" s="147"/>
      <c r="C24" s="148"/>
      <c r="D24" s="148"/>
      <c r="E24" s="148"/>
      <c r="F24" s="149"/>
      <c r="G24" s="10"/>
      <c r="H24" s="11"/>
      <c r="I24" s="13" t="s">
        <v>12</v>
      </c>
      <c r="J24" s="192"/>
      <c r="K24" s="201"/>
      <c r="L24" s="169"/>
      <c r="M24" s="169"/>
      <c r="N24" s="169"/>
      <c r="O24" s="169"/>
      <c r="P24" s="169"/>
      <c r="Q24" s="169"/>
      <c r="R24" s="169"/>
      <c r="S24" s="169"/>
      <c r="T24" s="170">
        <f t="shared" si="0"/>
        <v>0</v>
      </c>
    </row>
    <row r="25" spans="1:20" ht="28.5" customHeight="1" x14ac:dyDescent="0.15">
      <c r="A25" s="40"/>
      <c r="B25" s="147"/>
      <c r="C25" s="148"/>
      <c r="D25" s="148"/>
      <c r="E25" s="148"/>
      <c r="F25" s="149"/>
      <c r="G25" s="10"/>
      <c r="H25" s="11"/>
      <c r="I25" s="13" t="s">
        <v>12</v>
      </c>
      <c r="J25" s="192"/>
      <c r="K25" s="201"/>
      <c r="L25" s="169"/>
      <c r="M25" s="169"/>
      <c r="N25" s="169"/>
      <c r="O25" s="169"/>
      <c r="P25" s="169"/>
      <c r="Q25" s="169"/>
      <c r="R25" s="169"/>
      <c r="S25" s="169"/>
      <c r="T25" s="170">
        <f t="shared" si="0"/>
        <v>0</v>
      </c>
    </row>
    <row r="26" spans="1:20" ht="28.5" customHeight="1" x14ac:dyDescent="0.15">
      <c r="A26" s="40"/>
      <c r="B26" s="150"/>
      <c r="C26" s="151"/>
      <c r="D26" s="151"/>
      <c r="E26" s="151"/>
      <c r="F26" s="152"/>
      <c r="G26" s="10"/>
      <c r="H26" s="11"/>
      <c r="I26" s="14" t="s">
        <v>12</v>
      </c>
      <c r="J26" s="179"/>
      <c r="K26" s="202"/>
      <c r="L26" s="171"/>
      <c r="M26" s="171"/>
      <c r="N26" s="171"/>
      <c r="O26" s="171"/>
      <c r="P26" s="171"/>
      <c r="Q26" s="171"/>
      <c r="R26" s="171"/>
      <c r="S26" s="171"/>
      <c r="T26" s="172">
        <f t="shared" si="0"/>
        <v>0</v>
      </c>
    </row>
    <row r="27" spans="1:20" ht="28.5" customHeight="1" x14ac:dyDescent="0.15">
      <c r="A27" s="137" t="s">
        <v>120</v>
      </c>
      <c r="B27" s="138"/>
      <c r="C27" s="138"/>
      <c r="D27" s="138"/>
      <c r="E27" s="138"/>
      <c r="F27" s="138"/>
      <c r="G27" s="138"/>
      <c r="H27" s="138"/>
      <c r="I27" s="139"/>
      <c r="J27" s="184">
        <f t="shared" ref="J27:S27" si="2">SUM(J19:J26)</f>
        <v>0</v>
      </c>
      <c r="K27" s="193">
        <f t="shared" si="2"/>
        <v>0</v>
      </c>
      <c r="L27" s="173">
        <f t="shared" si="2"/>
        <v>0</v>
      </c>
      <c r="M27" s="173">
        <f t="shared" si="2"/>
        <v>0</v>
      </c>
      <c r="N27" s="173">
        <f t="shared" ref="N27:S27" si="3">SUM(N19:N26)</f>
        <v>0</v>
      </c>
      <c r="O27" s="173">
        <f t="shared" si="3"/>
        <v>0</v>
      </c>
      <c r="P27" s="173">
        <f t="shared" si="3"/>
        <v>0</v>
      </c>
      <c r="Q27" s="173">
        <f t="shared" si="3"/>
        <v>0</v>
      </c>
      <c r="R27" s="173">
        <f t="shared" si="3"/>
        <v>0</v>
      </c>
      <c r="S27" s="173">
        <f t="shared" si="3"/>
        <v>0</v>
      </c>
      <c r="T27" s="174">
        <f t="shared" si="0"/>
        <v>0</v>
      </c>
    </row>
    <row r="28" spans="1:20" ht="28.5" customHeight="1" thickBot="1" x14ac:dyDescent="0.2">
      <c r="A28" s="140" t="s">
        <v>19</v>
      </c>
      <c r="B28" s="141"/>
      <c r="C28" s="141"/>
      <c r="D28" s="141"/>
      <c r="E28" s="141"/>
      <c r="F28" s="141"/>
      <c r="G28" s="141"/>
      <c r="H28" s="141"/>
      <c r="I28" s="142"/>
      <c r="J28" s="194">
        <f t="shared" ref="J28:S28" si="4">SUM(J27,J18)</f>
        <v>0</v>
      </c>
      <c r="K28" s="195">
        <f t="shared" si="4"/>
        <v>0</v>
      </c>
      <c r="L28" s="177">
        <f t="shared" si="4"/>
        <v>0</v>
      </c>
      <c r="M28" s="177">
        <f t="shared" si="4"/>
        <v>0</v>
      </c>
      <c r="N28" s="177">
        <f t="shared" ref="N28:S28" si="5">SUM(N27,N18)</f>
        <v>0</v>
      </c>
      <c r="O28" s="177">
        <f t="shared" si="5"/>
        <v>0</v>
      </c>
      <c r="P28" s="177">
        <f t="shared" si="5"/>
        <v>0</v>
      </c>
      <c r="Q28" s="177">
        <f t="shared" si="5"/>
        <v>0</v>
      </c>
      <c r="R28" s="177">
        <f t="shared" si="5"/>
        <v>0</v>
      </c>
      <c r="S28" s="177">
        <f t="shared" si="5"/>
        <v>0</v>
      </c>
      <c r="T28" s="178">
        <f t="shared" si="0"/>
        <v>0</v>
      </c>
    </row>
    <row r="29" spans="1:20" ht="28.5" customHeight="1" x14ac:dyDescent="0.15">
      <c r="A29" s="58"/>
      <c r="B29" s="58"/>
      <c r="C29" s="58"/>
      <c r="D29" s="58"/>
      <c r="E29" s="58"/>
      <c r="F29" s="58"/>
      <c r="G29" s="58"/>
      <c r="H29" s="58"/>
      <c r="I29" s="58"/>
      <c r="J29" s="59"/>
      <c r="K29" s="59"/>
      <c r="L29" s="59"/>
      <c r="M29" s="59"/>
      <c r="N29" s="59"/>
      <c r="O29" s="59"/>
      <c r="P29" s="59"/>
      <c r="Q29" s="59"/>
      <c r="R29" s="59"/>
      <c r="S29" s="59"/>
    </row>
  </sheetData>
  <mergeCells count="26">
    <mergeCell ref="B24:F24"/>
    <mergeCell ref="B25:F25"/>
    <mergeCell ref="B26:F26"/>
    <mergeCell ref="A27:I27"/>
    <mergeCell ref="A28:I28"/>
    <mergeCell ref="B23:F23"/>
    <mergeCell ref="B10:B17"/>
    <mergeCell ref="C10:F10"/>
    <mergeCell ref="C11:F11"/>
    <mergeCell ref="C12:F12"/>
    <mergeCell ref="C13:F13"/>
    <mergeCell ref="C14:F14"/>
    <mergeCell ref="C15:F15"/>
    <mergeCell ref="C16:F16"/>
    <mergeCell ref="C17:F17"/>
    <mergeCell ref="A18:I18"/>
    <mergeCell ref="B19:F19"/>
    <mergeCell ref="B20:F20"/>
    <mergeCell ref="B21:F21"/>
    <mergeCell ref="B22:F22"/>
    <mergeCell ref="M2:T2"/>
    <mergeCell ref="A5:I5"/>
    <mergeCell ref="A6:F6"/>
    <mergeCell ref="G6:I6"/>
    <mergeCell ref="A7:B7"/>
    <mergeCell ref="G7:I7"/>
  </mergeCells>
  <phoneticPr fontId="2"/>
  <pageMargins left="0.70866141732283472" right="0.70866141732283472" top="0.74803149606299213" bottom="0.74803149606299213" header="0.31496062992125984" footer="0.31496062992125984"/>
  <pageSetup paperSize="9" scale="6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O26"/>
  <sheetViews>
    <sheetView showGridLines="0" view="pageBreakPreview" zoomScaleNormal="100" zoomScaleSheetLayoutView="100" workbookViewId="0">
      <selection activeCell="R11" sqref="R11"/>
    </sheetView>
  </sheetViews>
  <sheetFormatPr defaultColWidth="9.140625" defaultRowHeight="28.5" customHeight="1" x14ac:dyDescent="0.15"/>
  <cols>
    <col min="1" max="2" width="2.7109375" style="1" customWidth="1"/>
    <col min="3" max="3" width="9.42578125" style="1" bestFit="1" customWidth="1"/>
    <col min="4" max="4" width="3.28515625" style="1" bestFit="1" customWidth="1"/>
    <col min="5" max="5" width="4.5703125" style="1" bestFit="1" customWidth="1"/>
    <col min="6" max="6" width="4.85546875" style="1" bestFit="1" customWidth="1"/>
    <col min="7" max="7" width="3.140625" style="1" customWidth="1"/>
    <col min="8" max="8" width="7.7109375" style="1" customWidth="1"/>
    <col min="9" max="9" width="3" style="1" bestFit="1" customWidth="1"/>
    <col min="10" max="10" width="10.7109375" style="1" customWidth="1"/>
    <col min="11" max="14" width="10.7109375" style="19" customWidth="1"/>
    <col min="15" max="15" width="10.7109375" style="1" customWidth="1"/>
    <col min="16" max="16384" width="9.140625" style="1"/>
  </cols>
  <sheetData>
    <row r="1" spans="1:15" ht="28.5" customHeight="1" x14ac:dyDescent="0.15">
      <c r="A1" s="65" t="s">
        <v>113</v>
      </c>
      <c r="B1" s="31"/>
      <c r="C1" s="31"/>
      <c r="D1" s="31"/>
      <c r="E1" s="31"/>
      <c r="F1" s="31"/>
      <c r="G1" s="31"/>
      <c r="H1" s="31"/>
      <c r="I1" s="31"/>
      <c r="J1" s="31"/>
      <c r="K1" s="18"/>
    </row>
    <row r="2" spans="1:15" ht="28.5" customHeight="1" x14ac:dyDescent="0.15">
      <c r="A2" s="34"/>
      <c r="B2" s="31"/>
      <c r="C2" s="31"/>
      <c r="D2" s="31"/>
      <c r="E2" s="31"/>
      <c r="F2" s="31"/>
      <c r="G2" s="31"/>
      <c r="H2" s="31"/>
      <c r="I2" s="31"/>
      <c r="J2" s="31"/>
      <c r="L2" s="110"/>
      <c r="M2" s="122"/>
      <c r="N2" s="122"/>
      <c r="O2" s="122"/>
    </row>
    <row r="3" spans="1:15" ht="28.5" customHeight="1" x14ac:dyDescent="0.15">
      <c r="A3" s="33"/>
      <c r="B3" s="33"/>
      <c r="C3" s="33"/>
      <c r="D3" s="33"/>
      <c r="E3" s="33"/>
      <c r="F3" s="33"/>
      <c r="G3" s="33"/>
      <c r="H3" s="33"/>
      <c r="I3" s="33"/>
      <c r="J3" s="33"/>
      <c r="K3" s="20"/>
      <c r="L3" s="20"/>
      <c r="M3" s="68"/>
    </row>
    <row r="4" spans="1:15" ht="28.5" customHeight="1" x14ac:dyDescent="0.15">
      <c r="A4" s="33"/>
      <c r="B4" s="33"/>
      <c r="C4" s="33"/>
      <c r="D4" s="33"/>
      <c r="E4" s="33"/>
      <c r="F4" s="33"/>
      <c r="G4" s="33"/>
      <c r="H4" s="33"/>
      <c r="I4" s="33"/>
      <c r="J4" s="33"/>
      <c r="K4" s="20"/>
      <c r="L4" s="20"/>
      <c r="M4" s="68"/>
    </row>
    <row r="5" spans="1:15" ht="28.5" customHeight="1" thickBot="1" x14ac:dyDescent="0.2">
      <c r="A5" s="128" t="s">
        <v>36</v>
      </c>
      <c r="B5" s="128"/>
      <c r="C5" s="128"/>
      <c r="D5" s="128"/>
      <c r="E5" s="128"/>
      <c r="F5" s="128"/>
      <c r="G5" s="128"/>
      <c r="H5" s="128"/>
      <c r="I5" s="128"/>
      <c r="J5" s="60"/>
      <c r="K5" s="62" t="s">
        <v>22</v>
      </c>
      <c r="L5" s="35">
        <v>10.9</v>
      </c>
      <c r="M5" s="62"/>
      <c r="N5" s="63"/>
      <c r="O5" s="61" t="s">
        <v>21</v>
      </c>
    </row>
    <row r="6" spans="1:15" ht="28.5" customHeight="1" thickBot="1" x14ac:dyDescent="0.2">
      <c r="A6" s="129"/>
      <c r="B6" s="130"/>
      <c r="C6" s="130"/>
      <c r="D6" s="130"/>
      <c r="E6" s="130"/>
      <c r="F6" s="130"/>
      <c r="G6" s="131" t="s">
        <v>18</v>
      </c>
      <c r="H6" s="132"/>
      <c r="I6" s="133"/>
      <c r="J6" s="89" t="s">
        <v>101</v>
      </c>
      <c r="K6" s="64" t="s">
        <v>99</v>
      </c>
      <c r="L6" s="64" t="s">
        <v>100</v>
      </c>
      <c r="M6" s="64" t="s">
        <v>102</v>
      </c>
      <c r="N6" s="64" t="s">
        <v>46</v>
      </c>
      <c r="O6" s="90" t="s">
        <v>47</v>
      </c>
    </row>
    <row r="7" spans="1:15" ht="28.5" customHeight="1" x14ac:dyDescent="0.15">
      <c r="A7" s="134" t="s">
        <v>20</v>
      </c>
      <c r="B7" s="135"/>
      <c r="C7" s="29">
        <v>120</v>
      </c>
      <c r="D7" s="80" t="s">
        <v>0</v>
      </c>
      <c r="E7" s="80"/>
      <c r="F7" s="80"/>
      <c r="G7" s="135" t="s">
        <v>3</v>
      </c>
      <c r="H7" s="135"/>
      <c r="I7" s="136"/>
      <c r="J7" s="74">
        <v>0.3</v>
      </c>
      <c r="K7" s="75">
        <v>0.6</v>
      </c>
      <c r="L7" s="75">
        <v>0.8</v>
      </c>
      <c r="M7" s="75">
        <v>0.9</v>
      </c>
      <c r="N7" s="75">
        <v>0.95</v>
      </c>
      <c r="O7" s="97">
        <f>SUM(J7:N7)/COUNTA(J7:N7)</f>
        <v>0.71</v>
      </c>
    </row>
    <row r="8" spans="1:15" ht="28.5" customHeight="1" x14ac:dyDescent="0.15">
      <c r="A8" s="40"/>
      <c r="B8" s="6" t="s">
        <v>1</v>
      </c>
      <c r="C8" s="6"/>
      <c r="D8" s="6"/>
      <c r="E8" s="6"/>
      <c r="F8" s="6"/>
      <c r="G8" s="6"/>
      <c r="H8" s="16" t="s">
        <v>15</v>
      </c>
      <c r="I8" s="17" t="s">
        <v>2</v>
      </c>
      <c r="J8" s="21"/>
      <c r="K8" s="21"/>
      <c r="L8" s="21"/>
      <c r="M8" s="21"/>
      <c r="N8" s="21"/>
      <c r="O8" s="91"/>
    </row>
    <row r="9" spans="1:15" ht="28.5" customHeight="1" x14ac:dyDescent="0.15">
      <c r="A9" s="40"/>
      <c r="B9" s="7"/>
      <c r="C9" s="2" t="s">
        <v>8</v>
      </c>
      <c r="D9" s="4" t="s">
        <v>4</v>
      </c>
      <c r="E9" s="5">
        <v>25</v>
      </c>
      <c r="F9" s="3" t="s">
        <v>5</v>
      </c>
      <c r="G9" s="2"/>
      <c r="H9" s="32">
        <v>762</v>
      </c>
      <c r="I9" s="13" t="s">
        <v>6</v>
      </c>
      <c r="J9" s="27">
        <v>0</v>
      </c>
      <c r="K9" s="27">
        <f>ROUNDDOWN($E9*$H9*30*$L$5*J$7*0.1/1000,)</f>
        <v>186</v>
      </c>
      <c r="L9" s="27">
        <f>ROUNDDOWN($E9*$H9*31*$L$5*K$7*0.1/1000+$E9*$H9*30*$L$5*J$7*0.9/1000,)</f>
        <v>2068</v>
      </c>
      <c r="M9" s="27">
        <f>ROUNDDOWN($E9*$H9*31*$L$5*L$7*0.1/1000+$E9*$H9*31*$L$5*K$7*0.9/1000,)</f>
        <v>3990</v>
      </c>
      <c r="N9" s="27">
        <f>ROUNDDOWN($E9*$H9*28*$L$5*M$7*0.1/1000+$E9*$H9*31*$L$5*L$7*0.9/1000,)</f>
        <v>5157</v>
      </c>
      <c r="O9" s="92">
        <f t="shared" ref="O9:O25" si="0">SUM(J9:N9)</f>
        <v>11401</v>
      </c>
    </row>
    <row r="10" spans="1:15" ht="28.5" customHeight="1" x14ac:dyDescent="0.15">
      <c r="A10" s="40"/>
      <c r="B10" s="7"/>
      <c r="C10" s="2" t="s">
        <v>9</v>
      </c>
      <c r="D10" s="4" t="s">
        <v>4</v>
      </c>
      <c r="E10" s="5">
        <v>65</v>
      </c>
      <c r="F10" s="3" t="s">
        <v>5</v>
      </c>
      <c r="G10" s="2"/>
      <c r="H10" s="32">
        <v>828</v>
      </c>
      <c r="I10" s="13" t="s">
        <v>6</v>
      </c>
      <c r="J10" s="27">
        <v>0</v>
      </c>
      <c r="K10" s="27">
        <f>ROUNDDOWN($E10*$H10*30*$L$5*J$7*0.1/1000,)</f>
        <v>527</v>
      </c>
      <c r="L10" s="27">
        <f t="shared" ref="L10:L11" si="1">ROUNDDOWN($E10*$H10*31*$L$5*K$7*0.1/1000+$E10*$H10*30*$L$5*J$7*0.9/1000,)</f>
        <v>5842</v>
      </c>
      <c r="M10" s="27">
        <f>ROUNDDOWN($E10*$H10*31*$L$5*L$7*0.1/1000+$E10*$H10*31*$L$5*K$7*0.9/1000,)</f>
        <v>11275</v>
      </c>
      <c r="N10" s="27">
        <f t="shared" ref="N10:N11" si="2">ROUNDDOWN($E10*$H10*28*$L$5*M$7*0.1/1000+$E10*$H10*31*$L$5*L$7*0.9/1000,)</f>
        <v>14572</v>
      </c>
      <c r="O10" s="92">
        <f t="shared" si="0"/>
        <v>32216</v>
      </c>
    </row>
    <row r="11" spans="1:15" ht="28.5" customHeight="1" x14ac:dyDescent="0.15">
      <c r="A11" s="40"/>
      <c r="B11" s="7"/>
      <c r="C11" s="2" t="s">
        <v>10</v>
      </c>
      <c r="D11" s="4" t="s">
        <v>4</v>
      </c>
      <c r="E11" s="5">
        <v>30</v>
      </c>
      <c r="F11" s="3" t="s">
        <v>5</v>
      </c>
      <c r="G11" s="2"/>
      <c r="H11" s="32">
        <v>894</v>
      </c>
      <c r="I11" s="13" t="s">
        <v>6</v>
      </c>
      <c r="J11" s="27">
        <v>0</v>
      </c>
      <c r="K11" s="27">
        <f>ROUNDDOWN($E11*$H11*30*$L$5*J$7*0.1/1000,)</f>
        <v>263</v>
      </c>
      <c r="L11" s="27">
        <f t="shared" si="1"/>
        <v>2911</v>
      </c>
      <c r="M11" s="27">
        <f>ROUNDDOWN($E11*$H11*31*$L$5*L$7*0.1/1000+$E11*$H11*31*$L$5*K$7*0.9/1000,)</f>
        <v>5618</v>
      </c>
      <c r="N11" s="27">
        <f t="shared" si="2"/>
        <v>7261</v>
      </c>
      <c r="O11" s="92">
        <f t="shared" si="0"/>
        <v>16053</v>
      </c>
    </row>
    <row r="12" spans="1:15" ht="28.5" customHeight="1" x14ac:dyDescent="0.15">
      <c r="A12" s="40"/>
      <c r="B12" s="123" t="s">
        <v>23</v>
      </c>
      <c r="C12" s="126" t="s">
        <v>11</v>
      </c>
      <c r="D12" s="126"/>
      <c r="E12" s="126"/>
      <c r="F12" s="127"/>
      <c r="G12" s="2"/>
      <c r="H12" s="32">
        <v>12</v>
      </c>
      <c r="I12" s="13" t="s">
        <v>6</v>
      </c>
      <c r="J12" s="27">
        <v>0</v>
      </c>
      <c r="K12" s="27">
        <f>ROUNDDOWN($C$7*$H12*30*$L$5*J$7*0.1/1000,)</f>
        <v>14</v>
      </c>
      <c r="L12" s="27">
        <f>ROUNDDOWN($C$7*$H12*31*$L$5*K$7*0.1/1000+$C$7*$H12*30*$L$5*J$7*0.9/1000,)</f>
        <v>156</v>
      </c>
      <c r="M12" s="27">
        <f>ROUNDDOWN($C$7*$H12*31*$L$5*L$7*0.1/1000+$C$7*$H12*31*$L$5*K$7*0.9/1000,)</f>
        <v>301</v>
      </c>
      <c r="N12" s="27">
        <f>ROUNDDOWN($C$7*$H12*28*$L$5*M$7*0.1/1000+$C$7*$H12*31*$L$5*L$7*0.9/1000,)</f>
        <v>389</v>
      </c>
      <c r="O12" s="92">
        <f t="shared" si="0"/>
        <v>860</v>
      </c>
    </row>
    <row r="13" spans="1:15" ht="28.5" customHeight="1" x14ac:dyDescent="0.15">
      <c r="A13" s="40"/>
      <c r="B13" s="124"/>
      <c r="C13" s="126" t="s">
        <v>98</v>
      </c>
      <c r="D13" s="126"/>
      <c r="E13" s="126"/>
      <c r="F13" s="127"/>
      <c r="G13" s="2"/>
      <c r="H13" s="32"/>
      <c r="I13" s="13" t="s">
        <v>6</v>
      </c>
      <c r="J13" s="27">
        <v>0</v>
      </c>
      <c r="K13" s="27">
        <f>ROUNDDOWN($C$7*$H13*30*$L$5*J$7*0.1/1000,)</f>
        <v>0</v>
      </c>
      <c r="L13" s="27">
        <f t="shared" ref="L13:L16" si="3">ROUNDDOWN($C$7*$H13*31*$L$5*K$7*0.1/1000+$C$7*$H13*30*$L$5*J$7*0.9/1000,)</f>
        <v>0</v>
      </c>
      <c r="M13" s="27">
        <f>ROUNDDOWN($C$7*$H13*31*$L$5*L$7*0.1/1000+$C$7*$H13*31*$L$5*K$7*0.9/1000,)</f>
        <v>0</v>
      </c>
      <c r="N13" s="27">
        <f t="shared" ref="N13:N16" si="4">ROUNDDOWN($C$7*$H13*28*$L$5*M$7*0.1/1000+$C$7*$H13*31*$L$5*L$7*0.9/1000,)</f>
        <v>0</v>
      </c>
      <c r="O13" s="92">
        <f t="shared" si="0"/>
        <v>0</v>
      </c>
    </row>
    <row r="14" spans="1:15" ht="28.5" customHeight="1" x14ac:dyDescent="0.15">
      <c r="A14" s="40"/>
      <c r="B14" s="124"/>
      <c r="C14" s="126"/>
      <c r="D14" s="126"/>
      <c r="E14" s="126"/>
      <c r="F14" s="127"/>
      <c r="G14" s="2"/>
      <c r="H14" s="32"/>
      <c r="I14" s="13" t="s">
        <v>6</v>
      </c>
      <c r="J14" s="27">
        <v>0</v>
      </c>
      <c r="K14" s="27">
        <f>ROUNDDOWN($C$7*$H14*30*$L$5*J$7*0.1/1000,)</f>
        <v>0</v>
      </c>
      <c r="L14" s="27">
        <f t="shared" si="3"/>
        <v>0</v>
      </c>
      <c r="M14" s="27">
        <f>ROUNDDOWN($C$7*$H14*31*$L$5*L$7*0.1/1000+$C$7*$H14*31*$L$5*K$7*0.9/1000,)</f>
        <v>0</v>
      </c>
      <c r="N14" s="27">
        <f t="shared" si="4"/>
        <v>0</v>
      </c>
      <c r="O14" s="92">
        <f t="shared" si="0"/>
        <v>0</v>
      </c>
    </row>
    <row r="15" spans="1:15" ht="28.5" customHeight="1" x14ac:dyDescent="0.15">
      <c r="A15" s="40"/>
      <c r="B15" s="124"/>
      <c r="C15" s="126"/>
      <c r="D15" s="126"/>
      <c r="E15" s="126"/>
      <c r="F15" s="127"/>
      <c r="G15" s="2"/>
      <c r="H15" s="32"/>
      <c r="I15" s="13" t="s">
        <v>6</v>
      </c>
      <c r="J15" s="27">
        <v>0</v>
      </c>
      <c r="K15" s="27">
        <f>ROUNDDOWN($C$7*$H15*30*$L$5*J$7*0.1/1000,)</f>
        <v>0</v>
      </c>
      <c r="L15" s="27">
        <f t="shared" si="3"/>
        <v>0</v>
      </c>
      <c r="M15" s="27">
        <f>ROUNDDOWN($C$7*$H15*31*$L$5*L$7*0.1/1000+$C$7*$H15*31*$L$5*K$7*0.9/1000,)</f>
        <v>0</v>
      </c>
      <c r="N15" s="27">
        <f t="shared" si="4"/>
        <v>0</v>
      </c>
      <c r="O15" s="92">
        <f t="shared" si="0"/>
        <v>0</v>
      </c>
    </row>
    <row r="16" spans="1:15" ht="28.5" customHeight="1" x14ac:dyDescent="0.15">
      <c r="A16" s="40"/>
      <c r="B16" s="124"/>
      <c r="C16" s="126"/>
      <c r="D16" s="126"/>
      <c r="E16" s="126"/>
      <c r="F16" s="127"/>
      <c r="G16" s="2"/>
      <c r="H16" s="32"/>
      <c r="I16" s="13" t="s">
        <v>6</v>
      </c>
      <c r="J16" s="27">
        <v>0</v>
      </c>
      <c r="K16" s="27">
        <f>ROUNDDOWN($C$7*$H16*30*$L$5*J$7*0.1/1000,)</f>
        <v>0</v>
      </c>
      <c r="L16" s="27">
        <f t="shared" si="3"/>
        <v>0</v>
      </c>
      <c r="M16" s="27">
        <f>ROUNDDOWN($C$7*$H16*31*$L$5*L$7*0.1/1000+$C$7*$H16*31*$L$5*K$7*0.9/1000,)</f>
        <v>0</v>
      </c>
      <c r="N16" s="27">
        <f t="shared" si="4"/>
        <v>0</v>
      </c>
      <c r="O16" s="92">
        <f t="shared" si="0"/>
        <v>0</v>
      </c>
    </row>
    <row r="17" spans="1:15" ht="28.5" customHeight="1" x14ac:dyDescent="0.15">
      <c r="A17" s="40"/>
      <c r="B17" s="125"/>
      <c r="C17" s="126" t="s">
        <v>24</v>
      </c>
      <c r="D17" s="126"/>
      <c r="E17" s="126"/>
      <c r="F17" s="127"/>
      <c r="G17" s="10"/>
      <c r="H17" s="87">
        <v>5.8999999999999997E-2</v>
      </c>
      <c r="I17" s="14"/>
      <c r="J17" s="28">
        <v>0</v>
      </c>
      <c r="K17" s="28">
        <f t="shared" ref="K17:N17" si="5">ROUNDDOWN(SUM(K9:K16)*$H17,0)</f>
        <v>58</v>
      </c>
      <c r="L17" s="28">
        <f t="shared" si="5"/>
        <v>647</v>
      </c>
      <c r="M17" s="28">
        <f t="shared" si="5"/>
        <v>1249</v>
      </c>
      <c r="N17" s="28">
        <f t="shared" si="5"/>
        <v>1615</v>
      </c>
      <c r="O17" s="93">
        <f t="shared" si="0"/>
        <v>3569</v>
      </c>
    </row>
    <row r="18" spans="1:15" ht="28.5" customHeight="1" x14ac:dyDescent="0.15">
      <c r="A18" s="137" t="s">
        <v>17</v>
      </c>
      <c r="B18" s="138"/>
      <c r="C18" s="138"/>
      <c r="D18" s="138"/>
      <c r="E18" s="138"/>
      <c r="F18" s="138"/>
      <c r="G18" s="138"/>
      <c r="H18" s="138"/>
      <c r="I18" s="139"/>
      <c r="J18" s="23">
        <f t="shared" ref="J18:N18" si="6">SUM(J9:J17)</f>
        <v>0</v>
      </c>
      <c r="K18" s="23">
        <f t="shared" si="6"/>
        <v>1048</v>
      </c>
      <c r="L18" s="23">
        <f t="shared" si="6"/>
        <v>11624</v>
      </c>
      <c r="M18" s="23">
        <f t="shared" si="6"/>
        <v>22433</v>
      </c>
      <c r="N18" s="23">
        <f t="shared" si="6"/>
        <v>28994</v>
      </c>
      <c r="O18" s="94">
        <f t="shared" si="0"/>
        <v>64099</v>
      </c>
    </row>
    <row r="19" spans="1:15" ht="28.5" customHeight="1" x14ac:dyDescent="0.15">
      <c r="A19" s="39"/>
      <c r="B19" s="143" t="s">
        <v>14</v>
      </c>
      <c r="C19" s="144"/>
      <c r="D19" s="144"/>
      <c r="E19" s="144"/>
      <c r="F19" s="145"/>
      <c r="G19" s="70" t="s">
        <v>34</v>
      </c>
      <c r="H19" s="9">
        <v>60000</v>
      </c>
      <c r="I19" s="15" t="s">
        <v>12</v>
      </c>
      <c r="J19" s="25">
        <v>0</v>
      </c>
      <c r="K19" s="25">
        <f>ROUNDDOWN($H19*$C$7*J$7/1000,)</f>
        <v>2160</v>
      </c>
      <c r="L19" s="25">
        <f t="shared" ref="L19" si="7">ROUNDDOWN($H19*$C$7*K$7/1000,)</f>
        <v>4320</v>
      </c>
      <c r="M19" s="25">
        <f>ROUNDDOWN($H19*$C$7*L$7/1000,)</f>
        <v>5760</v>
      </c>
      <c r="N19" s="25">
        <f>ROUNDDOWN($H19*$C$7*M$7/1000,)</f>
        <v>6480</v>
      </c>
      <c r="O19" s="96">
        <f t="shared" si="0"/>
        <v>18720</v>
      </c>
    </row>
    <row r="20" spans="1:15" ht="28.5" customHeight="1" x14ac:dyDescent="0.15">
      <c r="A20" s="40"/>
      <c r="B20" s="146" t="s">
        <v>13</v>
      </c>
      <c r="C20" s="126"/>
      <c r="D20" s="126"/>
      <c r="E20" s="126"/>
      <c r="F20" s="127"/>
      <c r="G20" s="71" t="s">
        <v>34</v>
      </c>
      <c r="H20" s="5">
        <v>41400</v>
      </c>
      <c r="I20" s="13" t="s">
        <v>12</v>
      </c>
      <c r="J20" s="27">
        <v>0</v>
      </c>
      <c r="K20" s="27">
        <f>ROUNDDOWN($H20*$C$7*J$7/1000,)</f>
        <v>1490</v>
      </c>
      <c r="L20" s="27">
        <f t="shared" ref="L20:N20" si="8">ROUNDDOWN($H20*$C$7*K$7/1000,)</f>
        <v>2980</v>
      </c>
      <c r="M20" s="27">
        <f t="shared" si="8"/>
        <v>3974</v>
      </c>
      <c r="N20" s="27">
        <f t="shared" si="8"/>
        <v>4471</v>
      </c>
      <c r="O20" s="92">
        <f t="shared" si="0"/>
        <v>12915</v>
      </c>
    </row>
    <row r="21" spans="1:15" ht="28.5" customHeight="1" x14ac:dyDescent="0.15">
      <c r="A21" s="40"/>
      <c r="B21" s="146" t="s">
        <v>42</v>
      </c>
      <c r="C21" s="126"/>
      <c r="D21" s="126"/>
      <c r="E21" s="126"/>
      <c r="F21" s="127"/>
      <c r="G21" s="71" t="s">
        <v>34</v>
      </c>
      <c r="H21" s="5">
        <v>3000</v>
      </c>
      <c r="I21" s="13" t="s">
        <v>12</v>
      </c>
      <c r="J21" s="27">
        <v>0</v>
      </c>
      <c r="K21" s="27">
        <f>ROUNDDOWN($H21*$C$7*J$7/1000,)</f>
        <v>108</v>
      </c>
      <c r="L21" s="27">
        <f t="shared" ref="L21:N21" si="9">ROUNDDOWN($H21*$C$7*K$7/1000,)</f>
        <v>216</v>
      </c>
      <c r="M21" s="27">
        <f t="shared" si="9"/>
        <v>288</v>
      </c>
      <c r="N21" s="27">
        <f t="shared" si="9"/>
        <v>324</v>
      </c>
      <c r="O21" s="92">
        <f t="shared" si="0"/>
        <v>936</v>
      </c>
    </row>
    <row r="22" spans="1:15" ht="28.5" customHeight="1" x14ac:dyDescent="0.15">
      <c r="A22" s="40"/>
      <c r="B22" s="147"/>
      <c r="C22" s="148"/>
      <c r="D22" s="148"/>
      <c r="E22" s="148"/>
      <c r="F22" s="149"/>
      <c r="G22" s="10"/>
      <c r="H22" s="11"/>
      <c r="I22" s="13" t="s">
        <v>12</v>
      </c>
      <c r="J22" s="27">
        <v>0</v>
      </c>
      <c r="K22" s="27">
        <f>ROUNDDOWN($H22*$C$7*J$7/1000,)</f>
        <v>0</v>
      </c>
      <c r="L22" s="27">
        <f t="shared" ref="L22:N22" si="10">ROUNDDOWN($H22*$C$7*K$7/1000,)</f>
        <v>0</v>
      </c>
      <c r="M22" s="27">
        <f t="shared" si="10"/>
        <v>0</v>
      </c>
      <c r="N22" s="27">
        <f t="shared" si="10"/>
        <v>0</v>
      </c>
      <c r="O22" s="92">
        <f t="shared" si="0"/>
        <v>0</v>
      </c>
    </row>
    <row r="23" spans="1:15" ht="28.5" customHeight="1" x14ac:dyDescent="0.15">
      <c r="A23" s="40"/>
      <c r="B23" s="150"/>
      <c r="C23" s="151"/>
      <c r="D23" s="151"/>
      <c r="E23" s="151"/>
      <c r="F23" s="152"/>
      <c r="G23" s="10"/>
      <c r="H23" s="11"/>
      <c r="I23" s="14" t="s">
        <v>12</v>
      </c>
      <c r="J23" s="28">
        <v>0</v>
      </c>
      <c r="K23" s="28">
        <f>ROUNDDOWN($H23*$C$7*J$7/1000,)</f>
        <v>0</v>
      </c>
      <c r="L23" s="28">
        <f t="shared" ref="L23:N23" si="11">ROUNDDOWN($H23*$C$7*K$7/1000,)</f>
        <v>0</v>
      </c>
      <c r="M23" s="28">
        <f t="shared" si="11"/>
        <v>0</v>
      </c>
      <c r="N23" s="28">
        <f t="shared" si="11"/>
        <v>0</v>
      </c>
      <c r="O23" s="93">
        <f t="shared" si="0"/>
        <v>0</v>
      </c>
    </row>
    <row r="24" spans="1:15" ht="28.5" customHeight="1" x14ac:dyDescent="0.15">
      <c r="A24" s="137" t="s">
        <v>16</v>
      </c>
      <c r="B24" s="138"/>
      <c r="C24" s="138"/>
      <c r="D24" s="138"/>
      <c r="E24" s="138"/>
      <c r="F24" s="138"/>
      <c r="G24" s="138"/>
      <c r="H24" s="138"/>
      <c r="I24" s="139"/>
      <c r="J24" s="23">
        <f t="shared" ref="J24:N24" si="12">SUM(J19:J23)</f>
        <v>0</v>
      </c>
      <c r="K24" s="23">
        <f t="shared" si="12"/>
        <v>3758</v>
      </c>
      <c r="L24" s="23">
        <f t="shared" si="12"/>
        <v>7516</v>
      </c>
      <c r="M24" s="23">
        <f t="shared" si="12"/>
        <v>10022</v>
      </c>
      <c r="N24" s="23">
        <f t="shared" si="12"/>
        <v>11275</v>
      </c>
      <c r="O24" s="94">
        <f t="shared" si="0"/>
        <v>32571</v>
      </c>
    </row>
    <row r="25" spans="1:15" ht="28.5" customHeight="1" thickBot="1" x14ac:dyDescent="0.2">
      <c r="A25" s="140" t="s">
        <v>19</v>
      </c>
      <c r="B25" s="141"/>
      <c r="C25" s="141"/>
      <c r="D25" s="141"/>
      <c r="E25" s="141"/>
      <c r="F25" s="141"/>
      <c r="G25" s="141"/>
      <c r="H25" s="141"/>
      <c r="I25" s="142"/>
      <c r="J25" s="38">
        <f t="shared" ref="J25:N25" si="13">SUM(J24,J18)</f>
        <v>0</v>
      </c>
      <c r="K25" s="38">
        <f t="shared" si="13"/>
        <v>4806</v>
      </c>
      <c r="L25" s="38">
        <f t="shared" si="13"/>
        <v>19140</v>
      </c>
      <c r="M25" s="38">
        <f t="shared" si="13"/>
        <v>32455</v>
      </c>
      <c r="N25" s="38">
        <f t="shared" si="13"/>
        <v>40269</v>
      </c>
      <c r="O25" s="95">
        <f t="shared" si="0"/>
        <v>96670</v>
      </c>
    </row>
    <row r="26" spans="1:15" ht="28.5" customHeight="1" x14ac:dyDescent="0.15">
      <c r="A26" s="58"/>
      <c r="B26" s="58"/>
      <c r="C26" s="58"/>
      <c r="D26" s="58"/>
      <c r="E26" s="58"/>
      <c r="F26" s="58"/>
      <c r="G26" s="58"/>
      <c r="H26" s="58"/>
      <c r="I26" s="58"/>
      <c r="J26" s="59"/>
      <c r="K26" s="59"/>
      <c r="L26" s="59"/>
      <c r="M26" s="59"/>
      <c r="N26" s="59"/>
    </row>
  </sheetData>
  <mergeCells count="21">
    <mergeCell ref="A24:I24"/>
    <mergeCell ref="A25:I25"/>
    <mergeCell ref="A18:I18"/>
    <mergeCell ref="B19:F19"/>
    <mergeCell ref="B20:F20"/>
    <mergeCell ref="B21:F21"/>
    <mergeCell ref="B22:F22"/>
    <mergeCell ref="B23:F23"/>
    <mergeCell ref="B12:B17"/>
    <mergeCell ref="C12:F12"/>
    <mergeCell ref="C13:F13"/>
    <mergeCell ref="C14:F14"/>
    <mergeCell ref="C15:F15"/>
    <mergeCell ref="C16:F16"/>
    <mergeCell ref="C17:F17"/>
    <mergeCell ref="M2:O2"/>
    <mergeCell ref="A5:I5"/>
    <mergeCell ref="A6:F6"/>
    <mergeCell ref="G6:I6"/>
    <mergeCell ref="A7:B7"/>
    <mergeCell ref="G7:I7"/>
  </mergeCells>
  <phoneticPr fontId="2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S29"/>
  <sheetViews>
    <sheetView showGridLines="0" view="pageBreakPreview" zoomScaleNormal="100" zoomScaleSheetLayoutView="100" workbookViewId="0">
      <selection activeCell="R9" sqref="R9"/>
    </sheetView>
  </sheetViews>
  <sheetFormatPr defaultColWidth="9.140625" defaultRowHeight="28.5" customHeight="1" x14ac:dyDescent="0.15"/>
  <cols>
    <col min="1" max="2" width="2.7109375" style="1" customWidth="1"/>
    <col min="3" max="3" width="9.42578125" style="1" bestFit="1" customWidth="1"/>
    <col min="4" max="4" width="3.28515625" style="1" bestFit="1" customWidth="1"/>
    <col min="5" max="5" width="4.5703125" style="1" bestFit="1" customWidth="1"/>
    <col min="6" max="6" width="4.85546875" style="1" bestFit="1" customWidth="1"/>
    <col min="7" max="7" width="3.140625" style="1" customWidth="1"/>
    <col min="8" max="8" width="7.42578125" style="1" customWidth="1"/>
    <col min="9" max="9" width="3" style="1" bestFit="1" customWidth="1"/>
    <col min="10" max="10" width="11" style="1" customWidth="1"/>
    <col min="11" max="14" width="11" style="19" customWidth="1"/>
    <col min="15" max="16384" width="9.140625" style="1"/>
  </cols>
  <sheetData>
    <row r="1" spans="1:19" ht="28.5" customHeight="1" x14ac:dyDescent="0.15">
      <c r="A1" s="65" t="s">
        <v>114</v>
      </c>
      <c r="B1" s="31"/>
      <c r="C1" s="31"/>
      <c r="D1" s="31"/>
      <c r="E1" s="31"/>
      <c r="F1" s="31"/>
      <c r="G1" s="31"/>
      <c r="H1" s="31"/>
      <c r="I1" s="31"/>
      <c r="J1" s="31"/>
      <c r="K1" s="18"/>
      <c r="L1" s="18"/>
      <c r="O1" s="36"/>
      <c r="P1" s="36"/>
      <c r="Q1" s="36"/>
    </row>
    <row r="2" spans="1:19" ht="28.5" customHeight="1" x14ac:dyDescent="0.15">
      <c r="A2" s="34"/>
      <c r="B2" s="31"/>
      <c r="C2" s="31"/>
      <c r="D2" s="31"/>
      <c r="E2" s="31"/>
      <c r="F2" s="31"/>
      <c r="G2" s="31"/>
      <c r="H2" s="31"/>
      <c r="I2" s="31"/>
      <c r="J2" s="31"/>
      <c r="K2" s="18"/>
      <c r="L2" s="110"/>
      <c r="M2" s="122"/>
      <c r="N2" s="122"/>
      <c r="O2" s="36"/>
      <c r="P2" s="36"/>
      <c r="Q2" s="36"/>
    </row>
    <row r="3" spans="1:19" ht="28.5" customHeight="1" x14ac:dyDescent="0.15">
      <c r="A3" s="33"/>
      <c r="B3" s="33"/>
      <c r="C3" s="33"/>
      <c r="D3" s="33"/>
      <c r="E3" s="33"/>
      <c r="F3" s="33"/>
      <c r="G3" s="33"/>
      <c r="H3" s="33"/>
      <c r="I3" s="33"/>
      <c r="J3" s="33"/>
      <c r="K3" s="20"/>
      <c r="L3" s="20"/>
      <c r="M3" s="68"/>
    </row>
    <row r="4" spans="1:19" ht="22.5" customHeight="1" thickBot="1" x14ac:dyDescent="0.2">
      <c r="A4" s="33"/>
      <c r="B4" s="33"/>
      <c r="C4" s="33"/>
      <c r="D4" s="33"/>
      <c r="E4" s="33"/>
      <c r="F4" s="33"/>
      <c r="G4" s="33"/>
      <c r="H4" s="33"/>
      <c r="I4" s="33"/>
      <c r="J4" s="33"/>
      <c r="K4" s="20"/>
      <c r="L4" s="20"/>
      <c r="M4" s="68"/>
      <c r="N4" s="101" t="s">
        <v>111</v>
      </c>
      <c r="O4" s="99"/>
      <c r="P4" s="100"/>
      <c r="Q4" s="99"/>
      <c r="S4" s="102"/>
    </row>
    <row r="5" spans="1:19" ht="22.5" customHeight="1" thickBot="1" x14ac:dyDescent="0.2">
      <c r="A5" s="33"/>
      <c r="B5" s="33"/>
      <c r="C5" s="33"/>
      <c r="D5" s="33"/>
      <c r="E5" s="33"/>
      <c r="F5" s="33"/>
      <c r="G5" s="33"/>
      <c r="H5" s="33"/>
      <c r="I5" s="33"/>
      <c r="J5" s="99"/>
      <c r="K5" s="103" t="s">
        <v>107</v>
      </c>
      <c r="L5" s="104">
        <f>K28</f>
        <v>0</v>
      </c>
      <c r="M5" s="105" t="s">
        <v>108</v>
      </c>
      <c r="N5" s="104">
        <f>L5*3/12</f>
        <v>0</v>
      </c>
      <c r="S5" s="102"/>
    </row>
    <row r="6" spans="1:19" ht="22.5" customHeight="1" x14ac:dyDescent="0.15">
      <c r="A6" s="33"/>
      <c r="B6" s="33"/>
      <c r="C6" s="33"/>
      <c r="D6" s="33"/>
      <c r="E6" s="33"/>
      <c r="F6" s="33"/>
      <c r="G6" s="33"/>
      <c r="H6" s="33"/>
      <c r="I6" s="33"/>
      <c r="J6" s="33"/>
      <c r="K6" s="20"/>
      <c r="L6" s="20"/>
      <c r="M6" s="1"/>
      <c r="N6" s="107" t="s">
        <v>109</v>
      </c>
      <c r="P6" s="103"/>
      <c r="Q6" s="106"/>
    </row>
    <row r="7" spans="1:19" ht="28.5" customHeight="1" x14ac:dyDescent="0.15">
      <c r="A7" s="33"/>
      <c r="B7" s="33"/>
      <c r="C7" s="33"/>
      <c r="D7" s="33"/>
      <c r="E7" s="33"/>
      <c r="F7" s="33"/>
      <c r="G7" s="33"/>
      <c r="H7" s="33"/>
      <c r="I7" s="33"/>
      <c r="J7" s="33"/>
      <c r="K7" s="20"/>
      <c r="L7" s="20"/>
      <c r="M7" s="68"/>
    </row>
    <row r="8" spans="1:19" ht="28.5" customHeight="1" thickBot="1" x14ac:dyDescent="0.2">
      <c r="A8" s="128" t="s">
        <v>36</v>
      </c>
      <c r="B8" s="128"/>
      <c r="C8" s="128"/>
      <c r="D8" s="128"/>
      <c r="E8" s="128"/>
      <c r="F8" s="128"/>
      <c r="G8" s="128"/>
      <c r="H8" s="128"/>
      <c r="I8" s="128"/>
      <c r="J8" s="60"/>
      <c r="K8" s="62" t="s">
        <v>22</v>
      </c>
      <c r="L8" s="35"/>
      <c r="M8" s="62"/>
      <c r="N8" s="61" t="s">
        <v>21</v>
      </c>
    </row>
    <row r="9" spans="1:19" ht="28.5" customHeight="1" thickBot="1" x14ac:dyDescent="0.2">
      <c r="A9" s="129"/>
      <c r="B9" s="130"/>
      <c r="C9" s="130"/>
      <c r="D9" s="130"/>
      <c r="E9" s="130"/>
      <c r="F9" s="130"/>
      <c r="G9" s="131" t="s">
        <v>18</v>
      </c>
      <c r="H9" s="132"/>
      <c r="I9" s="133"/>
      <c r="J9" s="64" t="s">
        <v>35</v>
      </c>
      <c r="K9" s="57" t="s">
        <v>116</v>
      </c>
      <c r="L9" s="66" t="s">
        <v>117</v>
      </c>
      <c r="M9" s="57" t="s">
        <v>131</v>
      </c>
      <c r="N9" s="67" t="s">
        <v>132</v>
      </c>
    </row>
    <row r="10" spans="1:19" ht="28.5" customHeight="1" x14ac:dyDescent="0.15">
      <c r="A10" s="134" t="s">
        <v>20</v>
      </c>
      <c r="B10" s="135"/>
      <c r="C10" s="29"/>
      <c r="D10" s="80" t="s">
        <v>0</v>
      </c>
      <c r="E10" s="80"/>
      <c r="F10" s="80"/>
      <c r="G10" s="135" t="s">
        <v>3</v>
      </c>
      <c r="H10" s="135"/>
      <c r="I10" s="136"/>
      <c r="J10" s="49"/>
      <c r="K10" s="30"/>
      <c r="L10" s="12"/>
      <c r="M10" s="12"/>
      <c r="N10" s="41"/>
    </row>
    <row r="11" spans="1:19" ht="28.5" customHeight="1" x14ac:dyDescent="0.15">
      <c r="A11" s="40"/>
      <c r="B11" s="6" t="s">
        <v>1</v>
      </c>
      <c r="C11" s="6"/>
      <c r="D11" s="6"/>
      <c r="E11" s="6"/>
      <c r="F11" s="6"/>
      <c r="G11" s="6"/>
      <c r="H11" s="16" t="s">
        <v>15</v>
      </c>
      <c r="I11" s="17" t="s">
        <v>2</v>
      </c>
      <c r="J11" s="48"/>
      <c r="K11" s="21"/>
      <c r="L11" s="21"/>
      <c r="M11" s="21"/>
      <c r="N11" s="42"/>
    </row>
    <row r="12" spans="1:19" ht="28.5" customHeight="1" x14ac:dyDescent="0.15">
      <c r="A12" s="40"/>
      <c r="B12" s="7"/>
      <c r="C12" s="2" t="s">
        <v>8</v>
      </c>
      <c r="D12" s="4" t="s">
        <v>4</v>
      </c>
      <c r="E12" s="5"/>
      <c r="F12" s="3" t="s">
        <v>5</v>
      </c>
      <c r="G12" s="2"/>
      <c r="H12" s="32"/>
      <c r="I12" s="13" t="s">
        <v>6</v>
      </c>
      <c r="J12" s="50">
        <f>'特養 (1年目)'!T9</f>
        <v>0</v>
      </c>
      <c r="K12" s="27">
        <f t="shared" ref="K12:N14" si="0">ROUNDDOWN($E12*$H12*365*$L$8*K$10/1000,)</f>
        <v>0</v>
      </c>
      <c r="L12" s="27">
        <f t="shared" si="0"/>
        <v>0</v>
      </c>
      <c r="M12" s="27">
        <f t="shared" si="0"/>
        <v>0</v>
      </c>
      <c r="N12" s="43">
        <f t="shared" si="0"/>
        <v>0</v>
      </c>
    </row>
    <row r="13" spans="1:19" ht="28.5" customHeight="1" x14ac:dyDescent="0.15">
      <c r="A13" s="40"/>
      <c r="B13" s="7"/>
      <c r="C13" s="2" t="s">
        <v>9</v>
      </c>
      <c r="D13" s="4" t="s">
        <v>4</v>
      </c>
      <c r="E13" s="5"/>
      <c r="F13" s="3" t="s">
        <v>5</v>
      </c>
      <c r="G13" s="2"/>
      <c r="H13" s="32"/>
      <c r="I13" s="13" t="s">
        <v>6</v>
      </c>
      <c r="J13" s="50">
        <f>'特養 (1年目)'!T10</f>
        <v>0</v>
      </c>
      <c r="K13" s="27">
        <f t="shared" si="0"/>
        <v>0</v>
      </c>
      <c r="L13" s="27">
        <f t="shared" si="0"/>
        <v>0</v>
      </c>
      <c r="M13" s="27">
        <f t="shared" si="0"/>
        <v>0</v>
      </c>
      <c r="N13" s="43">
        <f t="shared" si="0"/>
        <v>0</v>
      </c>
    </row>
    <row r="14" spans="1:19" ht="28.5" customHeight="1" x14ac:dyDescent="0.15">
      <c r="A14" s="40"/>
      <c r="B14" s="7"/>
      <c r="C14" s="2" t="s">
        <v>10</v>
      </c>
      <c r="D14" s="4" t="s">
        <v>4</v>
      </c>
      <c r="E14" s="5"/>
      <c r="F14" s="3" t="s">
        <v>5</v>
      </c>
      <c r="G14" s="2"/>
      <c r="H14" s="32"/>
      <c r="I14" s="13" t="s">
        <v>6</v>
      </c>
      <c r="J14" s="50">
        <f>'特養 (1年目)'!T11</f>
        <v>0</v>
      </c>
      <c r="K14" s="27">
        <f t="shared" si="0"/>
        <v>0</v>
      </c>
      <c r="L14" s="27">
        <f t="shared" si="0"/>
        <v>0</v>
      </c>
      <c r="M14" s="27">
        <f t="shared" si="0"/>
        <v>0</v>
      </c>
      <c r="N14" s="43">
        <f t="shared" si="0"/>
        <v>0</v>
      </c>
    </row>
    <row r="15" spans="1:19" ht="28.5" customHeight="1" x14ac:dyDescent="0.15">
      <c r="A15" s="40"/>
      <c r="B15" s="123" t="s">
        <v>23</v>
      </c>
      <c r="C15" s="126"/>
      <c r="D15" s="126"/>
      <c r="E15" s="126"/>
      <c r="F15" s="127"/>
      <c r="G15" s="2"/>
      <c r="H15" s="32"/>
      <c r="I15" s="13" t="s">
        <v>6</v>
      </c>
      <c r="J15" s="50">
        <f>'特養 (1年目)'!T12</f>
        <v>0</v>
      </c>
      <c r="K15" s="27">
        <f t="shared" ref="K15:N19" si="1">ROUNDDOWN($H15*$C$10*K$10*365*$L$8/1000,)</f>
        <v>0</v>
      </c>
      <c r="L15" s="27">
        <f t="shared" si="1"/>
        <v>0</v>
      </c>
      <c r="M15" s="27">
        <f t="shared" si="1"/>
        <v>0</v>
      </c>
      <c r="N15" s="43">
        <f t="shared" si="1"/>
        <v>0</v>
      </c>
    </row>
    <row r="16" spans="1:19" ht="28.5" customHeight="1" x14ac:dyDescent="0.15">
      <c r="A16" s="40"/>
      <c r="B16" s="124"/>
      <c r="C16" s="126"/>
      <c r="D16" s="126"/>
      <c r="E16" s="126"/>
      <c r="F16" s="127"/>
      <c r="G16" s="2"/>
      <c r="H16" s="32"/>
      <c r="I16" s="13" t="s">
        <v>6</v>
      </c>
      <c r="J16" s="50">
        <f>'特養 (1年目)'!T13</f>
        <v>0</v>
      </c>
      <c r="K16" s="27">
        <f t="shared" si="1"/>
        <v>0</v>
      </c>
      <c r="L16" s="27">
        <f t="shared" si="1"/>
        <v>0</v>
      </c>
      <c r="M16" s="27">
        <f t="shared" si="1"/>
        <v>0</v>
      </c>
      <c r="N16" s="43">
        <f t="shared" si="1"/>
        <v>0</v>
      </c>
    </row>
    <row r="17" spans="1:14" ht="28.5" customHeight="1" x14ac:dyDescent="0.15">
      <c r="A17" s="40"/>
      <c r="B17" s="124"/>
      <c r="C17" s="126"/>
      <c r="D17" s="126"/>
      <c r="E17" s="126"/>
      <c r="F17" s="127"/>
      <c r="G17" s="2"/>
      <c r="H17" s="32"/>
      <c r="I17" s="13" t="s">
        <v>6</v>
      </c>
      <c r="J17" s="50">
        <f>'特養 (1年目)'!T14</f>
        <v>0</v>
      </c>
      <c r="K17" s="27">
        <f t="shared" si="1"/>
        <v>0</v>
      </c>
      <c r="L17" s="27">
        <f t="shared" si="1"/>
        <v>0</v>
      </c>
      <c r="M17" s="27">
        <f t="shared" si="1"/>
        <v>0</v>
      </c>
      <c r="N17" s="43">
        <f t="shared" si="1"/>
        <v>0</v>
      </c>
    </row>
    <row r="18" spans="1:14" ht="28.5" customHeight="1" x14ac:dyDescent="0.15">
      <c r="A18" s="40"/>
      <c r="B18" s="124"/>
      <c r="C18" s="126"/>
      <c r="D18" s="126"/>
      <c r="E18" s="126"/>
      <c r="F18" s="127"/>
      <c r="G18" s="2"/>
      <c r="H18" s="32"/>
      <c r="I18" s="13" t="s">
        <v>6</v>
      </c>
      <c r="J18" s="50">
        <f>'特養 (1年目)'!T15</f>
        <v>0</v>
      </c>
      <c r="K18" s="27">
        <f t="shared" si="1"/>
        <v>0</v>
      </c>
      <c r="L18" s="27">
        <f t="shared" si="1"/>
        <v>0</v>
      </c>
      <c r="M18" s="27">
        <f t="shared" si="1"/>
        <v>0</v>
      </c>
      <c r="N18" s="43">
        <f t="shared" si="1"/>
        <v>0</v>
      </c>
    </row>
    <row r="19" spans="1:14" ht="28.5" customHeight="1" x14ac:dyDescent="0.15">
      <c r="A19" s="40"/>
      <c r="B19" s="124"/>
      <c r="C19" s="126"/>
      <c r="D19" s="126"/>
      <c r="E19" s="126"/>
      <c r="F19" s="127"/>
      <c r="G19" s="2"/>
      <c r="H19" s="32"/>
      <c r="I19" s="13" t="s">
        <v>6</v>
      </c>
      <c r="J19" s="50">
        <f>'特養 (1年目)'!T16</f>
        <v>0</v>
      </c>
      <c r="K19" s="27">
        <f>ROUNDDOWN($H19*$C$10*K$10*365*$L$8/1000,)</f>
        <v>0</v>
      </c>
      <c r="L19" s="27">
        <f t="shared" si="1"/>
        <v>0</v>
      </c>
      <c r="M19" s="27">
        <f t="shared" si="1"/>
        <v>0</v>
      </c>
      <c r="N19" s="43">
        <f t="shared" si="1"/>
        <v>0</v>
      </c>
    </row>
    <row r="20" spans="1:14" ht="28.5" customHeight="1" x14ac:dyDescent="0.15">
      <c r="A20" s="40"/>
      <c r="B20" s="125"/>
      <c r="C20" s="126" t="s">
        <v>24</v>
      </c>
      <c r="D20" s="126"/>
      <c r="E20" s="126"/>
      <c r="F20" s="127"/>
      <c r="G20" s="10"/>
      <c r="H20" s="69">
        <v>0</v>
      </c>
      <c r="I20" s="14"/>
      <c r="J20" s="50">
        <f>'特養 (1年目)'!T17</f>
        <v>0</v>
      </c>
      <c r="K20" s="28">
        <f t="shared" ref="K20:N20" si="2">ROUNDDOWN(SUM(K12:K19)*$H20,0)</f>
        <v>0</v>
      </c>
      <c r="L20" s="28">
        <f t="shared" si="2"/>
        <v>0</v>
      </c>
      <c r="M20" s="28">
        <f t="shared" si="2"/>
        <v>0</v>
      </c>
      <c r="N20" s="44">
        <f t="shared" si="2"/>
        <v>0</v>
      </c>
    </row>
    <row r="21" spans="1:14" ht="28.5" customHeight="1" x14ac:dyDescent="0.15">
      <c r="A21" s="137" t="s">
        <v>17</v>
      </c>
      <c r="B21" s="138"/>
      <c r="C21" s="138"/>
      <c r="D21" s="138"/>
      <c r="E21" s="138"/>
      <c r="F21" s="138"/>
      <c r="G21" s="138"/>
      <c r="H21" s="138"/>
      <c r="I21" s="139"/>
      <c r="J21" s="22">
        <f t="shared" ref="J21:N21" si="3">SUM(J12:J20)</f>
        <v>0</v>
      </c>
      <c r="K21" s="52">
        <f t="shared" si="3"/>
        <v>0</v>
      </c>
      <c r="L21" s="23">
        <f t="shared" si="3"/>
        <v>0</v>
      </c>
      <c r="M21" s="23">
        <f t="shared" si="3"/>
        <v>0</v>
      </c>
      <c r="N21" s="45">
        <f t="shared" si="3"/>
        <v>0</v>
      </c>
    </row>
    <row r="22" spans="1:14" ht="28.5" customHeight="1" x14ac:dyDescent="0.15">
      <c r="A22" s="39"/>
      <c r="B22" s="143" t="s">
        <v>14</v>
      </c>
      <c r="C22" s="144"/>
      <c r="D22" s="144"/>
      <c r="E22" s="144"/>
      <c r="F22" s="145"/>
      <c r="G22" s="70" t="s">
        <v>34</v>
      </c>
      <c r="H22" s="9"/>
      <c r="I22" s="15" t="s">
        <v>12</v>
      </c>
      <c r="J22" s="24">
        <f>'特養 (1年目)'!T19</f>
        <v>0</v>
      </c>
      <c r="K22" s="53">
        <f t="shared" ref="K22:N26" si="4">ROUNDDOWN($H22*$C$10*K$10*12/1000,)</f>
        <v>0</v>
      </c>
      <c r="L22" s="25">
        <f t="shared" si="4"/>
        <v>0</v>
      </c>
      <c r="M22" s="25">
        <f t="shared" si="4"/>
        <v>0</v>
      </c>
      <c r="N22" s="46">
        <f t="shared" si="4"/>
        <v>0</v>
      </c>
    </row>
    <row r="23" spans="1:14" ht="28.5" customHeight="1" x14ac:dyDescent="0.15">
      <c r="A23" s="40"/>
      <c r="B23" s="146" t="s">
        <v>13</v>
      </c>
      <c r="C23" s="126"/>
      <c r="D23" s="126"/>
      <c r="E23" s="126"/>
      <c r="F23" s="127"/>
      <c r="G23" s="71" t="s">
        <v>34</v>
      </c>
      <c r="H23" s="5"/>
      <c r="I23" s="13" t="s">
        <v>12</v>
      </c>
      <c r="J23" s="26">
        <f>'特養 (1年目)'!T20</f>
        <v>0</v>
      </c>
      <c r="K23" s="54">
        <f t="shared" si="4"/>
        <v>0</v>
      </c>
      <c r="L23" s="27">
        <f t="shared" si="4"/>
        <v>0</v>
      </c>
      <c r="M23" s="27">
        <f t="shared" si="4"/>
        <v>0</v>
      </c>
      <c r="N23" s="43">
        <f t="shared" si="4"/>
        <v>0</v>
      </c>
    </row>
    <row r="24" spans="1:14" ht="28.5" customHeight="1" x14ac:dyDescent="0.15">
      <c r="A24" s="40"/>
      <c r="B24" s="146" t="s">
        <v>42</v>
      </c>
      <c r="C24" s="126"/>
      <c r="D24" s="126"/>
      <c r="E24" s="126"/>
      <c r="F24" s="127"/>
      <c r="G24" s="71" t="s">
        <v>34</v>
      </c>
      <c r="H24" s="5"/>
      <c r="I24" s="13" t="s">
        <v>12</v>
      </c>
      <c r="J24" s="26">
        <f>'特養 (1年目)'!T21</f>
        <v>0</v>
      </c>
      <c r="K24" s="54">
        <f t="shared" si="4"/>
        <v>0</v>
      </c>
      <c r="L24" s="27">
        <f t="shared" si="4"/>
        <v>0</v>
      </c>
      <c r="M24" s="27">
        <f t="shared" si="4"/>
        <v>0</v>
      </c>
      <c r="N24" s="43">
        <f t="shared" si="4"/>
        <v>0</v>
      </c>
    </row>
    <row r="25" spans="1:14" ht="28.5" customHeight="1" x14ac:dyDescent="0.15">
      <c r="A25" s="40"/>
      <c r="B25" s="147"/>
      <c r="C25" s="148"/>
      <c r="D25" s="148"/>
      <c r="E25" s="148"/>
      <c r="F25" s="149"/>
      <c r="G25" s="10"/>
      <c r="H25" s="11"/>
      <c r="I25" s="13" t="s">
        <v>12</v>
      </c>
      <c r="J25" s="26">
        <f>'特養 (1年目)'!T22</f>
        <v>0</v>
      </c>
      <c r="K25" s="54">
        <f t="shared" si="4"/>
        <v>0</v>
      </c>
      <c r="L25" s="27">
        <f t="shared" si="4"/>
        <v>0</v>
      </c>
      <c r="M25" s="27">
        <f t="shared" si="4"/>
        <v>0</v>
      </c>
      <c r="N25" s="43">
        <f t="shared" si="4"/>
        <v>0</v>
      </c>
    </row>
    <row r="26" spans="1:14" ht="28.5" customHeight="1" x14ac:dyDescent="0.15">
      <c r="A26" s="40"/>
      <c r="B26" s="150"/>
      <c r="C26" s="151"/>
      <c r="D26" s="151"/>
      <c r="E26" s="151"/>
      <c r="F26" s="152"/>
      <c r="G26" s="10"/>
      <c r="H26" s="11"/>
      <c r="I26" s="14" t="s">
        <v>12</v>
      </c>
      <c r="J26" s="26">
        <f>'特養 (1年目)'!T23</f>
        <v>0</v>
      </c>
      <c r="K26" s="55">
        <f t="shared" si="4"/>
        <v>0</v>
      </c>
      <c r="L26" s="28">
        <f t="shared" si="4"/>
        <v>0</v>
      </c>
      <c r="M26" s="28">
        <f t="shared" si="4"/>
        <v>0</v>
      </c>
      <c r="N26" s="44">
        <f t="shared" si="4"/>
        <v>0</v>
      </c>
    </row>
    <row r="27" spans="1:14" ht="28.5" customHeight="1" x14ac:dyDescent="0.15">
      <c r="A27" s="137" t="s">
        <v>16</v>
      </c>
      <c r="B27" s="138"/>
      <c r="C27" s="138"/>
      <c r="D27" s="138"/>
      <c r="E27" s="138"/>
      <c r="F27" s="138"/>
      <c r="G27" s="138"/>
      <c r="H27" s="138"/>
      <c r="I27" s="139"/>
      <c r="J27" s="22">
        <f t="shared" ref="J27:N27" si="5">SUM(J22:J26)</f>
        <v>0</v>
      </c>
      <c r="K27" s="52">
        <f t="shared" si="5"/>
        <v>0</v>
      </c>
      <c r="L27" s="23">
        <f t="shared" si="5"/>
        <v>0</v>
      </c>
      <c r="M27" s="23">
        <f t="shared" si="5"/>
        <v>0</v>
      </c>
      <c r="N27" s="45">
        <f t="shared" si="5"/>
        <v>0</v>
      </c>
    </row>
    <row r="28" spans="1:14" ht="28.5" customHeight="1" thickBot="1" x14ac:dyDescent="0.2">
      <c r="A28" s="140" t="s">
        <v>19</v>
      </c>
      <c r="B28" s="141"/>
      <c r="C28" s="141"/>
      <c r="D28" s="141"/>
      <c r="E28" s="141"/>
      <c r="F28" s="141"/>
      <c r="G28" s="141"/>
      <c r="H28" s="141"/>
      <c r="I28" s="142"/>
      <c r="J28" s="37">
        <f>SUM(J27,J21)</f>
        <v>0</v>
      </c>
      <c r="K28" s="56">
        <f t="shared" ref="K28:N28" si="6">SUM(K27,K21)</f>
        <v>0</v>
      </c>
      <c r="L28" s="38">
        <f t="shared" si="6"/>
        <v>0</v>
      </c>
      <c r="M28" s="38">
        <f t="shared" si="6"/>
        <v>0</v>
      </c>
      <c r="N28" s="47">
        <f t="shared" si="6"/>
        <v>0</v>
      </c>
    </row>
    <row r="29" spans="1:14" ht="28.5" customHeight="1" x14ac:dyDescent="0.15">
      <c r="A29" s="58"/>
      <c r="B29" s="58"/>
      <c r="C29" s="58"/>
      <c r="D29" s="58"/>
      <c r="E29" s="58"/>
      <c r="F29" s="58"/>
      <c r="G29" s="58"/>
      <c r="H29" s="58"/>
      <c r="I29" s="58"/>
      <c r="J29" s="59"/>
      <c r="K29" s="59"/>
      <c r="L29" s="59"/>
      <c r="M29" s="59"/>
      <c r="N29" s="59"/>
    </row>
  </sheetData>
  <mergeCells count="21">
    <mergeCell ref="A8:I8"/>
    <mergeCell ref="B23:F23"/>
    <mergeCell ref="B24:F24"/>
    <mergeCell ref="M2:N2"/>
    <mergeCell ref="A9:F9"/>
    <mergeCell ref="G9:I9"/>
    <mergeCell ref="A10:B10"/>
    <mergeCell ref="G10:I10"/>
    <mergeCell ref="B15:B20"/>
    <mergeCell ref="C15:F15"/>
    <mergeCell ref="C16:F16"/>
    <mergeCell ref="C17:F17"/>
    <mergeCell ref="C18:F18"/>
    <mergeCell ref="C20:F20"/>
    <mergeCell ref="A21:I21"/>
    <mergeCell ref="B22:F22"/>
    <mergeCell ref="B26:F26"/>
    <mergeCell ref="A27:I27"/>
    <mergeCell ref="A28:I28"/>
    <mergeCell ref="B25:F25"/>
    <mergeCell ref="C19:F19"/>
  </mergeCells>
  <phoneticPr fontId="2"/>
  <pageMargins left="0.78740157480314965" right="0.78740157480314965" top="0.78740157480314965" bottom="0.59055118110236227" header="0.51181102362204722" footer="0.11811023622047245"/>
  <pageSetup paperSize="9" scale="9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S30"/>
  <sheetViews>
    <sheetView showGridLines="0" view="pageBreakPreview" zoomScaleNormal="100" zoomScaleSheetLayoutView="100" workbookViewId="0">
      <selection activeCell="P16" sqref="P16"/>
    </sheetView>
  </sheetViews>
  <sheetFormatPr defaultColWidth="9.140625" defaultRowHeight="28.5" customHeight="1" x14ac:dyDescent="0.15"/>
  <cols>
    <col min="1" max="2" width="2.7109375" style="1" customWidth="1"/>
    <col min="3" max="3" width="9.42578125" style="1" bestFit="1" customWidth="1"/>
    <col min="4" max="4" width="3.28515625" style="1" bestFit="1" customWidth="1"/>
    <col min="5" max="5" width="4.5703125" style="1" bestFit="1" customWidth="1"/>
    <col min="6" max="6" width="4.85546875" style="1" bestFit="1" customWidth="1"/>
    <col min="7" max="7" width="3.140625" style="1" customWidth="1"/>
    <col min="8" max="8" width="7.42578125" style="1" customWidth="1"/>
    <col min="9" max="9" width="3" style="1" bestFit="1" customWidth="1"/>
    <col min="10" max="10" width="11" style="1" customWidth="1"/>
    <col min="11" max="14" width="11" style="19" customWidth="1"/>
    <col min="15" max="16384" width="9.140625" style="1"/>
  </cols>
  <sheetData>
    <row r="1" spans="1:19" ht="28.5" customHeight="1" x14ac:dyDescent="0.15">
      <c r="A1" s="65" t="s">
        <v>114</v>
      </c>
      <c r="B1" s="31"/>
      <c r="C1" s="31"/>
      <c r="D1" s="31"/>
      <c r="E1" s="31"/>
      <c r="F1" s="31"/>
      <c r="G1" s="31"/>
      <c r="H1" s="31"/>
      <c r="I1" s="31"/>
      <c r="J1" s="31"/>
      <c r="K1" s="18"/>
      <c r="L1" s="18"/>
      <c r="O1" s="36"/>
      <c r="P1" s="36"/>
      <c r="Q1" s="36"/>
    </row>
    <row r="2" spans="1:19" ht="28.5" customHeight="1" x14ac:dyDescent="0.15">
      <c r="A2" s="34"/>
      <c r="B2" s="31"/>
      <c r="C2" s="31"/>
      <c r="D2" s="31"/>
      <c r="E2" s="31"/>
      <c r="F2" s="31"/>
      <c r="G2" s="31"/>
      <c r="H2" s="31"/>
      <c r="I2" s="31"/>
      <c r="J2" s="31"/>
      <c r="K2" s="18"/>
      <c r="L2" s="110"/>
      <c r="M2" s="122"/>
      <c r="N2" s="122"/>
      <c r="O2" s="36"/>
      <c r="P2" s="36"/>
      <c r="Q2" s="36"/>
    </row>
    <row r="3" spans="1:19" ht="28.5" customHeight="1" x14ac:dyDescent="0.15">
      <c r="A3" s="33"/>
      <c r="B3" s="33"/>
      <c r="C3" s="33"/>
      <c r="D3" s="33"/>
      <c r="E3" s="33"/>
      <c r="F3" s="33"/>
      <c r="G3" s="33"/>
      <c r="H3" s="33"/>
      <c r="I3" s="33"/>
      <c r="J3" s="33"/>
      <c r="K3" s="20"/>
      <c r="L3" s="20"/>
      <c r="M3" s="68"/>
    </row>
    <row r="4" spans="1:19" ht="22.5" customHeight="1" thickBot="1" x14ac:dyDescent="0.2">
      <c r="A4" s="33"/>
      <c r="B4" s="33"/>
      <c r="C4" s="33"/>
      <c r="D4" s="33"/>
      <c r="E4" s="33"/>
      <c r="F4" s="33"/>
      <c r="G4" s="33"/>
      <c r="H4" s="33"/>
      <c r="I4" s="33"/>
      <c r="J4" s="33"/>
      <c r="K4" s="20"/>
      <c r="L4" s="20"/>
      <c r="M4" s="68"/>
      <c r="N4" s="101" t="s">
        <v>111</v>
      </c>
      <c r="O4" s="99"/>
      <c r="P4" s="100"/>
      <c r="Q4" s="99"/>
      <c r="S4" s="102"/>
    </row>
    <row r="5" spans="1:19" ht="22.5" customHeight="1" thickBot="1" x14ac:dyDescent="0.2">
      <c r="A5" s="33"/>
      <c r="B5" s="33"/>
      <c r="C5" s="33"/>
      <c r="D5" s="33"/>
      <c r="E5" s="33"/>
      <c r="F5" s="33"/>
      <c r="G5" s="33"/>
      <c r="H5" s="33"/>
      <c r="I5" s="33"/>
      <c r="J5" s="99"/>
      <c r="K5" s="103" t="s">
        <v>107</v>
      </c>
      <c r="L5" s="104">
        <f>K29</f>
        <v>0</v>
      </c>
      <c r="M5" s="105" t="s">
        <v>108</v>
      </c>
      <c r="N5" s="104">
        <f>L5*3/12</f>
        <v>0</v>
      </c>
      <c r="S5" s="102"/>
    </row>
    <row r="6" spans="1:19" ht="22.5" customHeight="1" x14ac:dyDescent="0.15">
      <c r="A6" s="33"/>
      <c r="B6" s="33"/>
      <c r="C6" s="33"/>
      <c r="D6" s="33"/>
      <c r="E6" s="33"/>
      <c r="F6" s="33"/>
      <c r="G6" s="33"/>
      <c r="H6" s="33"/>
      <c r="I6" s="33"/>
      <c r="J6" s="33"/>
      <c r="K6" s="20"/>
      <c r="L6" s="20"/>
      <c r="M6" s="1"/>
      <c r="N6" s="107" t="s">
        <v>109</v>
      </c>
      <c r="P6" s="103"/>
      <c r="Q6" s="106"/>
    </row>
    <row r="7" spans="1:19" ht="28.5" customHeight="1" x14ac:dyDescent="0.15">
      <c r="A7" s="33"/>
      <c r="B7" s="33"/>
      <c r="C7" s="33"/>
      <c r="D7" s="33"/>
      <c r="E7" s="33"/>
      <c r="F7" s="33"/>
      <c r="G7" s="33"/>
      <c r="H7" s="33"/>
      <c r="I7" s="33"/>
      <c r="J7" s="33"/>
      <c r="K7" s="20"/>
      <c r="L7" s="20"/>
      <c r="M7" s="68"/>
    </row>
    <row r="8" spans="1:19" ht="28.5" customHeight="1" thickBot="1" x14ac:dyDescent="0.2">
      <c r="A8" s="128" t="s">
        <v>45</v>
      </c>
      <c r="B8" s="128"/>
      <c r="C8" s="128"/>
      <c r="D8" s="128"/>
      <c r="E8" s="128"/>
      <c r="F8" s="128"/>
      <c r="G8" s="128"/>
      <c r="H8" s="128"/>
      <c r="I8" s="128"/>
      <c r="J8" s="60"/>
      <c r="K8" s="62" t="s">
        <v>22</v>
      </c>
      <c r="L8" s="35"/>
      <c r="M8" s="62"/>
      <c r="N8" s="61" t="s">
        <v>21</v>
      </c>
    </row>
    <row r="9" spans="1:19" ht="28.5" customHeight="1" thickBot="1" x14ac:dyDescent="0.2">
      <c r="A9" s="129"/>
      <c r="B9" s="130"/>
      <c r="C9" s="130"/>
      <c r="D9" s="130"/>
      <c r="E9" s="130"/>
      <c r="F9" s="130"/>
      <c r="G9" s="131" t="s">
        <v>18</v>
      </c>
      <c r="H9" s="132"/>
      <c r="I9" s="133"/>
      <c r="J9" s="64" t="s">
        <v>35</v>
      </c>
      <c r="K9" s="57" t="s">
        <v>116</v>
      </c>
      <c r="L9" s="66" t="s">
        <v>117</v>
      </c>
      <c r="M9" s="57" t="s">
        <v>131</v>
      </c>
      <c r="N9" s="67" t="s">
        <v>132</v>
      </c>
    </row>
    <row r="10" spans="1:19" ht="28.5" customHeight="1" x14ac:dyDescent="0.15">
      <c r="A10" s="134" t="s">
        <v>20</v>
      </c>
      <c r="B10" s="135"/>
      <c r="C10" s="29"/>
      <c r="D10" s="80" t="s">
        <v>0</v>
      </c>
      <c r="E10" s="80"/>
      <c r="F10" s="80"/>
      <c r="G10" s="135" t="s">
        <v>3</v>
      </c>
      <c r="H10" s="135"/>
      <c r="I10" s="136"/>
      <c r="J10" s="49"/>
      <c r="K10" s="30"/>
      <c r="L10" s="12"/>
      <c r="M10" s="12"/>
      <c r="N10" s="41"/>
    </row>
    <row r="11" spans="1:19" ht="28.5" customHeight="1" x14ac:dyDescent="0.15">
      <c r="A11" s="40"/>
      <c r="B11" s="6" t="s">
        <v>1</v>
      </c>
      <c r="C11" s="6"/>
      <c r="D11" s="6"/>
      <c r="E11" s="6"/>
      <c r="F11" s="6"/>
      <c r="G11" s="6"/>
      <c r="H11" s="16" t="s">
        <v>15</v>
      </c>
      <c r="I11" s="17" t="s">
        <v>2</v>
      </c>
      <c r="J11" s="48"/>
      <c r="K11" s="21"/>
      <c r="L11" s="21"/>
      <c r="M11" s="21"/>
      <c r="N11" s="42"/>
    </row>
    <row r="12" spans="1:19" ht="28.5" customHeight="1" x14ac:dyDescent="0.15">
      <c r="A12" s="40"/>
      <c r="B12" s="7"/>
      <c r="C12" s="2" t="s">
        <v>38</v>
      </c>
      <c r="D12" s="4" t="s">
        <v>4</v>
      </c>
      <c r="E12" s="5"/>
      <c r="F12" s="3" t="s">
        <v>5</v>
      </c>
      <c r="G12" s="2"/>
      <c r="H12" s="32"/>
      <c r="I12" s="13" t="s">
        <v>6</v>
      </c>
      <c r="J12" s="50">
        <f>'ショートステイ (1年目)'!T9</f>
        <v>0</v>
      </c>
      <c r="K12" s="27">
        <f t="shared" ref="K12:N18" si="0">ROUNDDOWN($E12*$H12*365*$L$8*K$10/1000,)</f>
        <v>0</v>
      </c>
      <c r="L12" s="27">
        <f t="shared" si="0"/>
        <v>0</v>
      </c>
      <c r="M12" s="27">
        <f t="shared" si="0"/>
        <v>0</v>
      </c>
      <c r="N12" s="43">
        <f t="shared" si="0"/>
        <v>0</v>
      </c>
    </row>
    <row r="13" spans="1:19" ht="28.5" customHeight="1" x14ac:dyDescent="0.15">
      <c r="A13" s="40"/>
      <c r="B13" s="7"/>
      <c r="C13" s="2" t="s">
        <v>39</v>
      </c>
      <c r="D13" s="4" t="s">
        <v>4</v>
      </c>
      <c r="E13" s="5"/>
      <c r="F13" s="3" t="s">
        <v>5</v>
      </c>
      <c r="G13" s="2"/>
      <c r="H13" s="32"/>
      <c r="I13" s="13" t="s">
        <v>6</v>
      </c>
      <c r="J13" s="50">
        <f>'ショートステイ (1年目)'!T10</f>
        <v>0</v>
      </c>
      <c r="K13" s="27">
        <f t="shared" si="0"/>
        <v>0</v>
      </c>
      <c r="L13" s="27">
        <f t="shared" si="0"/>
        <v>0</v>
      </c>
      <c r="M13" s="27">
        <f t="shared" si="0"/>
        <v>0</v>
      </c>
      <c r="N13" s="43">
        <f t="shared" si="0"/>
        <v>0</v>
      </c>
    </row>
    <row r="14" spans="1:19" ht="28.5" customHeight="1" x14ac:dyDescent="0.15">
      <c r="A14" s="40"/>
      <c r="B14" s="7"/>
      <c r="C14" s="2" t="s">
        <v>37</v>
      </c>
      <c r="D14" s="4" t="s">
        <v>4</v>
      </c>
      <c r="E14" s="5"/>
      <c r="F14" s="3" t="s">
        <v>5</v>
      </c>
      <c r="G14" s="2"/>
      <c r="H14" s="32"/>
      <c r="I14" s="13" t="s">
        <v>6</v>
      </c>
      <c r="J14" s="50">
        <f>'ショートステイ (1年目)'!T11</f>
        <v>0</v>
      </c>
      <c r="K14" s="27">
        <f t="shared" si="0"/>
        <v>0</v>
      </c>
      <c r="L14" s="27">
        <f t="shared" si="0"/>
        <v>0</v>
      </c>
      <c r="M14" s="27">
        <f t="shared" si="0"/>
        <v>0</v>
      </c>
      <c r="N14" s="43">
        <f t="shared" si="0"/>
        <v>0</v>
      </c>
    </row>
    <row r="15" spans="1:19" ht="28.5" customHeight="1" x14ac:dyDescent="0.15">
      <c r="A15" s="40"/>
      <c r="B15" s="7"/>
      <c r="C15" s="2" t="s">
        <v>7</v>
      </c>
      <c r="D15" s="4" t="s">
        <v>4</v>
      </c>
      <c r="E15" s="5"/>
      <c r="F15" s="3" t="s">
        <v>5</v>
      </c>
      <c r="G15" s="2"/>
      <c r="H15" s="32"/>
      <c r="I15" s="13" t="s">
        <v>6</v>
      </c>
      <c r="J15" s="50">
        <f>'ショートステイ (1年目)'!T12</f>
        <v>0</v>
      </c>
      <c r="K15" s="27">
        <f t="shared" si="0"/>
        <v>0</v>
      </c>
      <c r="L15" s="27">
        <f t="shared" si="0"/>
        <v>0</v>
      </c>
      <c r="M15" s="27">
        <f t="shared" si="0"/>
        <v>0</v>
      </c>
      <c r="N15" s="43">
        <f t="shared" si="0"/>
        <v>0</v>
      </c>
    </row>
    <row r="16" spans="1:19" ht="28.5" customHeight="1" x14ac:dyDescent="0.15">
      <c r="A16" s="40"/>
      <c r="B16" s="7"/>
      <c r="C16" s="2" t="s">
        <v>8</v>
      </c>
      <c r="D16" s="4" t="s">
        <v>4</v>
      </c>
      <c r="E16" s="5"/>
      <c r="F16" s="3" t="s">
        <v>5</v>
      </c>
      <c r="G16" s="2"/>
      <c r="H16" s="32"/>
      <c r="I16" s="13" t="s">
        <v>6</v>
      </c>
      <c r="J16" s="50">
        <f>'ショートステイ (1年目)'!T13</f>
        <v>0</v>
      </c>
      <c r="K16" s="27">
        <f t="shared" si="0"/>
        <v>0</v>
      </c>
      <c r="L16" s="27">
        <f t="shared" si="0"/>
        <v>0</v>
      </c>
      <c r="M16" s="27">
        <f t="shared" si="0"/>
        <v>0</v>
      </c>
      <c r="N16" s="43">
        <f t="shared" si="0"/>
        <v>0</v>
      </c>
    </row>
    <row r="17" spans="1:14" ht="28.5" customHeight="1" x14ac:dyDescent="0.15">
      <c r="A17" s="40"/>
      <c r="B17" s="7"/>
      <c r="C17" s="2" t="s">
        <v>9</v>
      </c>
      <c r="D17" s="4" t="s">
        <v>4</v>
      </c>
      <c r="E17" s="5"/>
      <c r="F17" s="3" t="s">
        <v>5</v>
      </c>
      <c r="G17" s="2"/>
      <c r="H17" s="32"/>
      <c r="I17" s="13" t="s">
        <v>6</v>
      </c>
      <c r="J17" s="50">
        <f>'ショートステイ (1年目)'!T14</f>
        <v>0</v>
      </c>
      <c r="K17" s="27">
        <f t="shared" si="0"/>
        <v>0</v>
      </c>
      <c r="L17" s="27">
        <f t="shared" si="0"/>
        <v>0</v>
      </c>
      <c r="M17" s="27">
        <f t="shared" si="0"/>
        <v>0</v>
      </c>
      <c r="N17" s="43">
        <f t="shared" si="0"/>
        <v>0</v>
      </c>
    </row>
    <row r="18" spans="1:14" ht="28.5" customHeight="1" x14ac:dyDescent="0.15">
      <c r="A18" s="40"/>
      <c r="B18" s="7"/>
      <c r="C18" s="2" t="s">
        <v>10</v>
      </c>
      <c r="D18" s="4" t="s">
        <v>4</v>
      </c>
      <c r="E18" s="5"/>
      <c r="F18" s="3" t="s">
        <v>5</v>
      </c>
      <c r="G18" s="2"/>
      <c r="H18" s="32"/>
      <c r="I18" s="13" t="s">
        <v>6</v>
      </c>
      <c r="J18" s="50">
        <f>'ショートステイ (1年目)'!T15</f>
        <v>0</v>
      </c>
      <c r="K18" s="27">
        <f t="shared" si="0"/>
        <v>0</v>
      </c>
      <c r="L18" s="27">
        <f t="shared" si="0"/>
        <v>0</v>
      </c>
      <c r="M18" s="27">
        <f t="shared" si="0"/>
        <v>0</v>
      </c>
      <c r="N18" s="43">
        <f t="shared" si="0"/>
        <v>0</v>
      </c>
    </row>
    <row r="19" spans="1:14" ht="28.5" customHeight="1" x14ac:dyDescent="0.15">
      <c r="A19" s="40"/>
      <c r="B19" s="123" t="s">
        <v>23</v>
      </c>
      <c r="C19" s="126"/>
      <c r="D19" s="126"/>
      <c r="E19" s="126"/>
      <c r="F19" s="127"/>
      <c r="G19" s="2"/>
      <c r="H19" s="32"/>
      <c r="I19" s="13" t="s">
        <v>6</v>
      </c>
      <c r="J19" s="50">
        <f>'ショートステイ (1年目)'!T16</f>
        <v>0</v>
      </c>
      <c r="K19" s="27">
        <f t="shared" ref="K19:N20" si="1">ROUNDDOWN($H19*$C$10*K$10*365*$L$8/1000,)</f>
        <v>0</v>
      </c>
      <c r="L19" s="27">
        <f t="shared" si="1"/>
        <v>0</v>
      </c>
      <c r="M19" s="27">
        <f t="shared" si="1"/>
        <v>0</v>
      </c>
      <c r="N19" s="43">
        <f t="shared" si="1"/>
        <v>0</v>
      </c>
    </row>
    <row r="20" spans="1:14" ht="28.5" customHeight="1" x14ac:dyDescent="0.15">
      <c r="A20" s="40"/>
      <c r="B20" s="124"/>
      <c r="C20" s="126"/>
      <c r="D20" s="126"/>
      <c r="E20" s="126"/>
      <c r="F20" s="127"/>
      <c r="G20" s="2"/>
      <c r="H20" s="32"/>
      <c r="I20" s="13" t="s">
        <v>6</v>
      </c>
      <c r="J20" s="50">
        <f>'ショートステイ (1年目)'!T17</f>
        <v>0</v>
      </c>
      <c r="K20" s="27">
        <f t="shared" si="1"/>
        <v>0</v>
      </c>
      <c r="L20" s="27">
        <f t="shared" si="1"/>
        <v>0</v>
      </c>
      <c r="M20" s="27">
        <f t="shared" si="1"/>
        <v>0</v>
      </c>
      <c r="N20" s="43">
        <f t="shared" si="1"/>
        <v>0</v>
      </c>
    </row>
    <row r="21" spans="1:14" ht="28.5" customHeight="1" x14ac:dyDescent="0.15">
      <c r="A21" s="40"/>
      <c r="B21" s="125"/>
      <c r="C21" s="126" t="s">
        <v>24</v>
      </c>
      <c r="D21" s="126"/>
      <c r="E21" s="126"/>
      <c r="F21" s="127"/>
      <c r="G21" s="10"/>
      <c r="H21" s="69">
        <v>0</v>
      </c>
      <c r="I21" s="14"/>
      <c r="J21" s="50">
        <f>'ショートステイ (1年目)'!T18</f>
        <v>0</v>
      </c>
      <c r="K21" s="28">
        <f t="shared" ref="K21:N21" si="2">ROUNDDOWN(SUM(K12:K20)*$H21,0)</f>
        <v>0</v>
      </c>
      <c r="L21" s="28">
        <f t="shared" si="2"/>
        <v>0</v>
      </c>
      <c r="M21" s="28">
        <f t="shared" si="2"/>
        <v>0</v>
      </c>
      <c r="N21" s="44">
        <f t="shared" si="2"/>
        <v>0</v>
      </c>
    </row>
    <row r="22" spans="1:14" ht="28.5" customHeight="1" x14ac:dyDescent="0.15">
      <c r="A22" s="137" t="s">
        <v>17</v>
      </c>
      <c r="B22" s="138"/>
      <c r="C22" s="138"/>
      <c r="D22" s="138"/>
      <c r="E22" s="138"/>
      <c r="F22" s="138"/>
      <c r="G22" s="138"/>
      <c r="H22" s="138"/>
      <c r="I22" s="139"/>
      <c r="J22" s="22">
        <f t="shared" ref="J22:N22" si="3">SUM(J12:J21)</f>
        <v>0</v>
      </c>
      <c r="K22" s="52">
        <f t="shared" si="3"/>
        <v>0</v>
      </c>
      <c r="L22" s="23">
        <f t="shared" si="3"/>
        <v>0</v>
      </c>
      <c r="M22" s="23">
        <f t="shared" si="3"/>
        <v>0</v>
      </c>
      <c r="N22" s="45">
        <f t="shared" si="3"/>
        <v>0</v>
      </c>
    </row>
    <row r="23" spans="1:14" ht="28.5" customHeight="1" x14ac:dyDescent="0.15">
      <c r="A23" s="39"/>
      <c r="B23" s="143" t="s">
        <v>40</v>
      </c>
      <c r="C23" s="144"/>
      <c r="D23" s="144"/>
      <c r="E23" s="144"/>
      <c r="F23" s="145"/>
      <c r="G23" s="70" t="s">
        <v>34</v>
      </c>
      <c r="H23" s="9"/>
      <c r="I23" s="15" t="s">
        <v>12</v>
      </c>
      <c r="J23" s="24">
        <f>'ショートステイ (1年目)'!T20</f>
        <v>0</v>
      </c>
      <c r="K23" s="53">
        <f t="shared" ref="K23:N27" si="4">ROUNDDOWN($H23*$C$10*K$10*12/1000,)</f>
        <v>0</v>
      </c>
      <c r="L23" s="25">
        <f t="shared" si="4"/>
        <v>0</v>
      </c>
      <c r="M23" s="25">
        <f t="shared" si="4"/>
        <v>0</v>
      </c>
      <c r="N23" s="46">
        <f t="shared" si="4"/>
        <v>0</v>
      </c>
    </row>
    <row r="24" spans="1:14" ht="28.5" customHeight="1" x14ac:dyDescent="0.15">
      <c r="A24" s="40"/>
      <c r="B24" s="146" t="s">
        <v>13</v>
      </c>
      <c r="C24" s="126"/>
      <c r="D24" s="126"/>
      <c r="E24" s="126"/>
      <c r="F24" s="127"/>
      <c r="G24" s="71" t="s">
        <v>34</v>
      </c>
      <c r="H24" s="5"/>
      <c r="I24" s="13" t="s">
        <v>12</v>
      </c>
      <c r="J24" s="26">
        <f>'ショートステイ (1年目)'!T21</f>
        <v>0</v>
      </c>
      <c r="K24" s="54">
        <f t="shared" si="4"/>
        <v>0</v>
      </c>
      <c r="L24" s="27">
        <f t="shared" si="4"/>
        <v>0</v>
      </c>
      <c r="M24" s="27">
        <f t="shared" si="4"/>
        <v>0</v>
      </c>
      <c r="N24" s="43">
        <f t="shared" si="4"/>
        <v>0</v>
      </c>
    </row>
    <row r="25" spans="1:14" ht="28.5" customHeight="1" x14ac:dyDescent="0.15">
      <c r="A25" s="40"/>
      <c r="B25" s="146" t="s">
        <v>41</v>
      </c>
      <c r="C25" s="126"/>
      <c r="D25" s="126"/>
      <c r="E25" s="126"/>
      <c r="F25" s="127"/>
      <c r="G25" s="71" t="s">
        <v>34</v>
      </c>
      <c r="H25" s="5"/>
      <c r="I25" s="13" t="s">
        <v>12</v>
      </c>
      <c r="J25" s="26">
        <f>'ショートステイ (1年目)'!T22</f>
        <v>0</v>
      </c>
      <c r="K25" s="54">
        <f t="shared" si="4"/>
        <v>0</v>
      </c>
      <c r="L25" s="27">
        <f t="shared" si="4"/>
        <v>0</v>
      </c>
      <c r="M25" s="27">
        <f t="shared" si="4"/>
        <v>0</v>
      </c>
      <c r="N25" s="43">
        <f t="shared" si="4"/>
        <v>0</v>
      </c>
    </row>
    <row r="26" spans="1:14" ht="28.5" customHeight="1" x14ac:dyDescent="0.15">
      <c r="A26" s="40"/>
      <c r="B26" s="147"/>
      <c r="C26" s="148"/>
      <c r="D26" s="148"/>
      <c r="E26" s="148"/>
      <c r="F26" s="149"/>
      <c r="G26" s="10"/>
      <c r="H26" s="11"/>
      <c r="I26" s="13" t="s">
        <v>12</v>
      </c>
      <c r="J26" s="26">
        <f>'ショートステイ (1年目)'!T23</f>
        <v>0</v>
      </c>
      <c r="K26" s="54">
        <f t="shared" si="4"/>
        <v>0</v>
      </c>
      <c r="L26" s="27">
        <f t="shared" si="4"/>
        <v>0</v>
      </c>
      <c r="M26" s="27">
        <f t="shared" si="4"/>
        <v>0</v>
      </c>
      <c r="N26" s="43">
        <f t="shared" si="4"/>
        <v>0</v>
      </c>
    </row>
    <row r="27" spans="1:14" ht="28.5" customHeight="1" x14ac:dyDescent="0.15">
      <c r="A27" s="40"/>
      <c r="B27" s="150"/>
      <c r="C27" s="151"/>
      <c r="D27" s="151"/>
      <c r="E27" s="151"/>
      <c r="F27" s="152"/>
      <c r="G27" s="10"/>
      <c r="H27" s="11"/>
      <c r="I27" s="14" t="s">
        <v>12</v>
      </c>
      <c r="J27" s="26">
        <f>'ショートステイ (1年目)'!T24</f>
        <v>0</v>
      </c>
      <c r="K27" s="55">
        <f t="shared" si="4"/>
        <v>0</v>
      </c>
      <c r="L27" s="28">
        <f t="shared" si="4"/>
        <v>0</v>
      </c>
      <c r="M27" s="28">
        <f t="shared" si="4"/>
        <v>0</v>
      </c>
      <c r="N27" s="44">
        <f t="shared" si="4"/>
        <v>0</v>
      </c>
    </row>
    <row r="28" spans="1:14" ht="28.5" customHeight="1" x14ac:dyDescent="0.15">
      <c r="A28" s="137" t="s">
        <v>16</v>
      </c>
      <c r="B28" s="138"/>
      <c r="C28" s="138"/>
      <c r="D28" s="138"/>
      <c r="E28" s="138"/>
      <c r="F28" s="138"/>
      <c r="G28" s="138"/>
      <c r="H28" s="138"/>
      <c r="I28" s="139"/>
      <c r="J28" s="22">
        <f t="shared" ref="J28:N28" si="5">SUM(J23:J27)</f>
        <v>0</v>
      </c>
      <c r="K28" s="52">
        <f t="shared" si="5"/>
        <v>0</v>
      </c>
      <c r="L28" s="23">
        <f t="shared" si="5"/>
        <v>0</v>
      </c>
      <c r="M28" s="23">
        <f t="shared" si="5"/>
        <v>0</v>
      </c>
      <c r="N28" s="45">
        <f t="shared" si="5"/>
        <v>0</v>
      </c>
    </row>
    <row r="29" spans="1:14" ht="28.5" customHeight="1" thickBot="1" x14ac:dyDescent="0.2">
      <c r="A29" s="140" t="s">
        <v>19</v>
      </c>
      <c r="B29" s="141"/>
      <c r="C29" s="141"/>
      <c r="D29" s="141"/>
      <c r="E29" s="141"/>
      <c r="F29" s="141"/>
      <c r="G29" s="141"/>
      <c r="H29" s="141"/>
      <c r="I29" s="142"/>
      <c r="J29" s="37">
        <f t="shared" ref="J29:N29" si="6">SUM(J28,J22)</f>
        <v>0</v>
      </c>
      <c r="K29" s="56">
        <f t="shared" si="6"/>
        <v>0</v>
      </c>
      <c r="L29" s="38">
        <f t="shared" si="6"/>
        <v>0</v>
      </c>
      <c r="M29" s="38">
        <f t="shared" si="6"/>
        <v>0</v>
      </c>
      <c r="N29" s="47">
        <f t="shared" si="6"/>
        <v>0</v>
      </c>
    </row>
    <row r="30" spans="1:14" ht="28.5" customHeight="1" x14ac:dyDescent="0.15">
      <c r="A30" s="58"/>
      <c r="B30" s="58"/>
      <c r="C30" s="58"/>
      <c r="D30" s="58"/>
      <c r="E30" s="58"/>
      <c r="F30" s="58"/>
      <c r="G30" s="58"/>
      <c r="H30" s="58"/>
      <c r="I30" s="58"/>
      <c r="J30" s="59"/>
      <c r="K30" s="59"/>
      <c r="L30" s="59"/>
      <c r="M30" s="59"/>
      <c r="N30" s="59"/>
    </row>
  </sheetData>
  <mergeCells count="18">
    <mergeCell ref="B26:F26"/>
    <mergeCell ref="B27:F27"/>
    <mergeCell ref="A28:I28"/>
    <mergeCell ref="A29:I29"/>
    <mergeCell ref="A22:I22"/>
    <mergeCell ref="B23:F23"/>
    <mergeCell ref="B24:F24"/>
    <mergeCell ref="B25:F25"/>
    <mergeCell ref="B19:B21"/>
    <mergeCell ref="C19:F19"/>
    <mergeCell ref="C20:F20"/>
    <mergeCell ref="C21:F21"/>
    <mergeCell ref="M2:N2"/>
    <mergeCell ref="A8:I8"/>
    <mergeCell ref="A9:F9"/>
    <mergeCell ref="G9:I9"/>
    <mergeCell ref="A10:B10"/>
    <mergeCell ref="G10:I10"/>
  </mergeCells>
  <phoneticPr fontId="2"/>
  <pageMargins left="0.78740157480314965" right="0.78740157480314965" top="0.78740157480314965" bottom="0.59055118110236227" header="0.51181102362204722" footer="0.11811023622047245"/>
  <pageSetup paperSize="9" scale="95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S31"/>
  <sheetViews>
    <sheetView showGridLines="0" view="pageBreakPreview" zoomScaleNormal="100" zoomScaleSheetLayoutView="100" workbookViewId="0">
      <selection activeCell="P16" sqref="P16"/>
    </sheetView>
  </sheetViews>
  <sheetFormatPr defaultColWidth="9.140625" defaultRowHeight="28.5" customHeight="1" x14ac:dyDescent="0.15"/>
  <cols>
    <col min="1" max="2" width="2.7109375" style="1" customWidth="1"/>
    <col min="3" max="3" width="9.42578125" style="1" bestFit="1" customWidth="1"/>
    <col min="4" max="4" width="3.28515625" style="1" bestFit="1" customWidth="1"/>
    <col min="5" max="5" width="4.5703125" style="1" bestFit="1" customWidth="1"/>
    <col min="6" max="6" width="4.85546875" style="1" bestFit="1" customWidth="1"/>
    <col min="7" max="7" width="3.140625" style="1" customWidth="1"/>
    <col min="8" max="8" width="7.42578125" style="1" customWidth="1"/>
    <col min="9" max="9" width="3" style="1" bestFit="1" customWidth="1"/>
    <col min="10" max="10" width="11" style="1" customWidth="1"/>
    <col min="11" max="14" width="11" style="19" customWidth="1"/>
    <col min="15" max="16384" width="9.140625" style="1"/>
  </cols>
  <sheetData>
    <row r="1" spans="1:19" ht="28.5" customHeight="1" x14ac:dyDescent="0.15">
      <c r="A1" s="65" t="s">
        <v>114</v>
      </c>
      <c r="B1" s="31"/>
      <c r="C1" s="31"/>
      <c r="D1" s="31"/>
      <c r="E1" s="31"/>
      <c r="F1" s="31"/>
      <c r="G1" s="31"/>
      <c r="H1" s="31"/>
      <c r="I1" s="31"/>
      <c r="J1" s="31"/>
      <c r="K1" s="18"/>
      <c r="L1" s="18"/>
      <c r="O1" s="36"/>
      <c r="P1" s="36"/>
      <c r="Q1" s="36"/>
    </row>
    <row r="2" spans="1:19" ht="28.5" customHeight="1" x14ac:dyDescent="0.15">
      <c r="A2" s="34"/>
      <c r="B2" s="31"/>
      <c r="C2" s="31"/>
      <c r="D2" s="31"/>
      <c r="E2" s="31"/>
      <c r="F2" s="31"/>
      <c r="G2" s="31"/>
      <c r="H2" s="31"/>
      <c r="I2" s="31"/>
      <c r="J2" s="31"/>
      <c r="K2" s="18"/>
      <c r="L2" s="110"/>
      <c r="M2" s="122"/>
      <c r="N2" s="122"/>
      <c r="O2" s="36"/>
      <c r="P2" s="36"/>
      <c r="Q2" s="36"/>
    </row>
    <row r="3" spans="1:19" ht="28.5" customHeight="1" x14ac:dyDescent="0.15">
      <c r="A3" s="33"/>
      <c r="B3" s="33"/>
      <c r="C3" s="33"/>
      <c r="D3" s="33"/>
      <c r="E3" s="33"/>
      <c r="F3" s="33"/>
      <c r="G3" s="33"/>
      <c r="H3" s="33"/>
      <c r="I3" s="33"/>
      <c r="J3" s="33"/>
      <c r="K3" s="20"/>
      <c r="L3" s="20"/>
      <c r="M3" s="68"/>
    </row>
    <row r="4" spans="1:19" ht="22.5" customHeight="1" thickBot="1" x14ac:dyDescent="0.2">
      <c r="A4" s="33"/>
      <c r="B4" s="33"/>
      <c r="C4" s="33"/>
      <c r="D4" s="33"/>
      <c r="E4" s="33"/>
      <c r="F4" s="33"/>
      <c r="G4" s="33"/>
      <c r="H4" s="33"/>
      <c r="I4" s="33"/>
      <c r="J4" s="33"/>
      <c r="K4" s="20"/>
      <c r="L4" s="20"/>
      <c r="M4" s="68"/>
      <c r="N4" s="101" t="s">
        <v>111</v>
      </c>
      <c r="O4" s="99"/>
      <c r="P4" s="100"/>
      <c r="Q4" s="99"/>
      <c r="S4" s="102"/>
    </row>
    <row r="5" spans="1:19" ht="22.5" customHeight="1" thickBot="1" x14ac:dyDescent="0.2">
      <c r="A5" s="33"/>
      <c r="B5" s="33"/>
      <c r="C5" s="33"/>
      <c r="D5" s="33"/>
      <c r="E5" s="33"/>
      <c r="F5" s="33"/>
      <c r="G5" s="33"/>
      <c r="H5" s="33"/>
      <c r="I5" s="33"/>
      <c r="J5" s="99"/>
      <c r="K5" s="103" t="s">
        <v>107</v>
      </c>
      <c r="L5" s="104">
        <f>K30</f>
        <v>0</v>
      </c>
      <c r="M5" s="105" t="s">
        <v>108</v>
      </c>
      <c r="N5" s="104">
        <f>L5*3/12</f>
        <v>0</v>
      </c>
      <c r="S5" s="102"/>
    </row>
    <row r="6" spans="1:19" ht="22.5" customHeight="1" x14ac:dyDescent="0.15">
      <c r="A6" s="33"/>
      <c r="B6" s="33"/>
      <c r="C6" s="33"/>
      <c r="D6" s="33"/>
      <c r="E6" s="33"/>
      <c r="F6" s="33"/>
      <c r="G6" s="33"/>
      <c r="H6" s="33"/>
      <c r="I6" s="33"/>
      <c r="J6" s="33"/>
      <c r="K6" s="20"/>
      <c r="L6" s="20"/>
      <c r="M6" s="1"/>
      <c r="N6" s="107" t="s">
        <v>109</v>
      </c>
      <c r="P6" s="103"/>
      <c r="Q6" s="106"/>
    </row>
    <row r="7" spans="1:19" ht="28.5" customHeight="1" x14ac:dyDescent="0.15">
      <c r="A7" s="33"/>
      <c r="B7" s="33"/>
      <c r="C7" s="33"/>
      <c r="D7" s="33"/>
      <c r="E7" s="33"/>
      <c r="F7" s="33"/>
      <c r="G7" s="33"/>
      <c r="H7" s="33"/>
      <c r="I7" s="33"/>
      <c r="J7" s="33"/>
      <c r="K7" s="20"/>
      <c r="L7" s="20"/>
      <c r="M7" s="68"/>
    </row>
    <row r="8" spans="1:19" ht="28.5" customHeight="1" thickBot="1" x14ac:dyDescent="0.2">
      <c r="A8" s="128" t="s">
        <v>43</v>
      </c>
      <c r="B8" s="128"/>
      <c r="C8" s="128"/>
      <c r="D8" s="128"/>
      <c r="E8" s="128"/>
      <c r="F8" s="128"/>
      <c r="G8" s="128"/>
      <c r="H8" s="128"/>
      <c r="I8" s="128"/>
      <c r="J8" s="60"/>
      <c r="K8" s="62" t="s">
        <v>22</v>
      </c>
      <c r="L8" s="35"/>
      <c r="M8" s="62"/>
      <c r="N8" s="61" t="s">
        <v>21</v>
      </c>
    </row>
    <row r="9" spans="1:19" ht="28.5" customHeight="1" thickBot="1" x14ac:dyDescent="0.2">
      <c r="A9" s="129"/>
      <c r="B9" s="130"/>
      <c r="C9" s="130"/>
      <c r="D9" s="130"/>
      <c r="E9" s="130"/>
      <c r="F9" s="130"/>
      <c r="G9" s="131" t="s">
        <v>18</v>
      </c>
      <c r="H9" s="132"/>
      <c r="I9" s="133"/>
      <c r="J9" s="64" t="s">
        <v>35</v>
      </c>
      <c r="K9" s="57" t="s">
        <v>116</v>
      </c>
      <c r="L9" s="66" t="s">
        <v>117</v>
      </c>
      <c r="M9" s="57" t="s">
        <v>131</v>
      </c>
      <c r="N9" s="67" t="s">
        <v>132</v>
      </c>
    </row>
    <row r="10" spans="1:19" ht="28.5" customHeight="1" x14ac:dyDescent="0.15">
      <c r="A10" s="134" t="s">
        <v>20</v>
      </c>
      <c r="B10" s="135"/>
      <c r="C10" s="29"/>
      <c r="D10" s="80" t="s">
        <v>0</v>
      </c>
      <c r="E10" s="80"/>
      <c r="F10" s="80"/>
      <c r="G10" s="135" t="s">
        <v>3</v>
      </c>
      <c r="H10" s="135"/>
      <c r="I10" s="136"/>
      <c r="J10" s="49"/>
      <c r="K10" s="30"/>
      <c r="L10" s="12"/>
      <c r="M10" s="12"/>
      <c r="N10" s="41"/>
    </row>
    <row r="11" spans="1:19" ht="28.5" customHeight="1" x14ac:dyDescent="0.15">
      <c r="A11" s="40"/>
      <c r="B11" s="6" t="s">
        <v>1</v>
      </c>
      <c r="C11" s="6"/>
      <c r="D11" s="6"/>
      <c r="E11" s="6"/>
      <c r="F11" s="6"/>
      <c r="G11" s="6"/>
      <c r="H11" s="16" t="s">
        <v>15</v>
      </c>
      <c r="I11" s="17" t="s">
        <v>2</v>
      </c>
      <c r="J11" s="48"/>
      <c r="K11" s="21"/>
      <c r="L11" s="21"/>
      <c r="M11" s="21"/>
      <c r="N11" s="42"/>
    </row>
    <row r="12" spans="1:19" ht="28.5" customHeight="1" x14ac:dyDescent="0.15">
      <c r="A12" s="40"/>
      <c r="B12" s="7"/>
      <c r="C12" s="2" t="s">
        <v>37</v>
      </c>
      <c r="D12" s="4" t="s">
        <v>4</v>
      </c>
      <c r="E12" s="5"/>
      <c r="F12" s="3" t="s">
        <v>5</v>
      </c>
      <c r="G12" s="2"/>
      <c r="H12" s="32"/>
      <c r="I12" s="13" t="s">
        <v>6</v>
      </c>
      <c r="J12" s="50">
        <f>'介護専用型ケアハウス (1年目)'!T9</f>
        <v>0</v>
      </c>
      <c r="K12" s="27">
        <f t="shared" ref="K12:N16" si="0">ROUNDDOWN($E12*$H12*365*$L$8*K$10/1000,)</f>
        <v>0</v>
      </c>
      <c r="L12" s="27">
        <f t="shared" si="0"/>
        <v>0</v>
      </c>
      <c r="M12" s="27">
        <f t="shared" si="0"/>
        <v>0</v>
      </c>
      <c r="N12" s="43">
        <f t="shared" si="0"/>
        <v>0</v>
      </c>
    </row>
    <row r="13" spans="1:19" ht="28.5" customHeight="1" x14ac:dyDescent="0.15">
      <c r="A13" s="40"/>
      <c r="B13" s="7"/>
      <c r="C13" s="2" t="s">
        <v>7</v>
      </c>
      <c r="D13" s="4" t="s">
        <v>4</v>
      </c>
      <c r="E13" s="5"/>
      <c r="F13" s="3" t="s">
        <v>5</v>
      </c>
      <c r="G13" s="2"/>
      <c r="H13" s="32"/>
      <c r="I13" s="13" t="s">
        <v>6</v>
      </c>
      <c r="J13" s="50">
        <f>'介護専用型ケアハウス (1年目)'!T10</f>
        <v>0</v>
      </c>
      <c r="K13" s="27">
        <f t="shared" si="0"/>
        <v>0</v>
      </c>
      <c r="L13" s="27">
        <f t="shared" si="0"/>
        <v>0</v>
      </c>
      <c r="M13" s="27">
        <f t="shared" si="0"/>
        <v>0</v>
      </c>
      <c r="N13" s="43">
        <f t="shared" si="0"/>
        <v>0</v>
      </c>
    </row>
    <row r="14" spans="1:19" ht="28.5" customHeight="1" x14ac:dyDescent="0.15">
      <c r="A14" s="40"/>
      <c r="B14" s="7"/>
      <c r="C14" s="2" t="s">
        <v>8</v>
      </c>
      <c r="D14" s="4" t="s">
        <v>4</v>
      </c>
      <c r="E14" s="5"/>
      <c r="F14" s="3" t="s">
        <v>5</v>
      </c>
      <c r="G14" s="2"/>
      <c r="H14" s="32"/>
      <c r="I14" s="13" t="s">
        <v>6</v>
      </c>
      <c r="J14" s="50">
        <f>'介護専用型ケアハウス (1年目)'!T11</f>
        <v>0</v>
      </c>
      <c r="K14" s="27">
        <f t="shared" si="0"/>
        <v>0</v>
      </c>
      <c r="L14" s="27">
        <f t="shared" si="0"/>
        <v>0</v>
      </c>
      <c r="M14" s="27">
        <f t="shared" si="0"/>
        <v>0</v>
      </c>
      <c r="N14" s="43">
        <f t="shared" si="0"/>
        <v>0</v>
      </c>
    </row>
    <row r="15" spans="1:19" ht="28.5" customHeight="1" x14ac:dyDescent="0.15">
      <c r="A15" s="40"/>
      <c r="B15" s="7"/>
      <c r="C15" s="2" t="s">
        <v>9</v>
      </c>
      <c r="D15" s="4" t="s">
        <v>4</v>
      </c>
      <c r="E15" s="5"/>
      <c r="F15" s="3" t="s">
        <v>5</v>
      </c>
      <c r="G15" s="2"/>
      <c r="H15" s="32"/>
      <c r="I15" s="13" t="s">
        <v>6</v>
      </c>
      <c r="J15" s="50">
        <f>'介護専用型ケアハウス (1年目)'!T12</f>
        <v>0</v>
      </c>
      <c r="K15" s="27">
        <f t="shared" si="0"/>
        <v>0</v>
      </c>
      <c r="L15" s="27">
        <f t="shared" si="0"/>
        <v>0</v>
      </c>
      <c r="M15" s="27">
        <f t="shared" si="0"/>
        <v>0</v>
      </c>
      <c r="N15" s="43">
        <f t="shared" si="0"/>
        <v>0</v>
      </c>
    </row>
    <row r="16" spans="1:19" ht="28.5" customHeight="1" x14ac:dyDescent="0.15">
      <c r="A16" s="40"/>
      <c r="B16" s="7"/>
      <c r="C16" s="2" t="s">
        <v>10</v>
      </c>
      <c r="D16" s="4" t="s">
        <v>4</v>
      </c>
      <c r="E16" s="5"/>
      <c r="F16" s="3" t="s">
        <v>5</v>
      </c>
      <c r="G16" s="2"/>
      <c r="H16" s="32"/>
      <c r="I16" s="13" t="s">
        <v>6</v>
      </c>
      <c r="J16" s="50">
        <f>'介護専用型ケアハウス (1年目)'!T13</f>
        <v>0</v>
      </c>
      <c r="K16" s="27">
        <f t="shared" si="0"/>
        <v>0</v>
      </c>
      <c r="L16" s="27">
        <f t="shared" si="0"/>
        <v>0</v>
      </c>
      <c r="M16" s="27">
        <f t="shared" si="0"/>
        <v>0</v>
      </c>
      <c r="N16" s="43">
        <f t="shared" si="0"/>
        <v>0</v>
      </c>
    </row>
    <row r="17" spans="1:14" ht="28.5" customHeight="1" x14ac:dyDescent="0.15">
      <c r="A17" s="40"/>
      <c r="B17" s="123" t="s">
        <v>23</v>
      </c>
      <c r="C17" s="126"/>
      <c r="D17" s="126"/>
      <c r="E17" s="126"/>
      <c r="F17" s="127"/>
      <c r="G17" s="2"/>
      <c r="H17" s="32"/>
      <c r="I17" s="13" t="s">
        <v>6</v>
      </c>
      <c r="J17" s="50">
        <f>'介護専用型ケアハウス (1年目)'!T14</f>
        <v>0</v>
      </c>
      <c r="K17" s="27">
        <f t="shared" ref="K17:N21" si="1">ROUNDDOWN($H17*$C$10*K$10*365*$L$8/1000,)</f>
        <v>0</v>
      </c>
      <c r="L17" s="27">
        <f t="shared" si="1"/>
        <v>0</v>
      </c>
      <c r="M17" s="27">
        <f t="shared" si="1"/>
        <v>0</v>
      </c>
      <c r="N17" s="43">
        <f t="shared" si="1"/>
        <v>0</v>
      </c>
    </row>
    <row r="18" spans="1:14" ht="28.5" customHeight="1" x14ac:dyDescent="0.15">
      <c r="A18" s="40"/>
      <c r="B18" s="124"/>
      <c r="C18" s="153"/>
      <c r="D18" s="126"/>
      <c r="E18" s="126"/>
      <c r="F18" s="127"/>
      <c r="G18" s="2"/>
      <c r="H18" s="32"/>
      <c r="I18" s="13" t="s">
        <v>6</v>
      </c>
      <c r="J18" s="50">
        <f>'介護専用型ケアハウス (1年目)'!T15</f>
        <v>0</v>
      </c>
      <c r="K18" s="27">
        <f t="shared" si="1"/>
        <v>0</v>
      </c>
      <c r="L18" s="27">
        <f t="shared" si="1"/>
        <v>0</v>
      </c>
      <c r="M18" s="27">
        <f t="shared" si="1"/>
        <v>0</v>
      </c>
      <c r="N18" s="43">
        <f t="shared" si="1"/>
        <v>0</v>
      </c>
    </row>
    <row r="19" spans="1:14" ht="28.5" customHeight="1" x14ac:dyDescent="0.15">
      <c r="A19" s="40"/>
      <c r="B19" s="124"/>
      <c r="C19" s="126"/>
      <c r="D19" s="126"/>
      <c r="E19" s="126"/>
      <c r="F19" s="127"/>
      <c r="G19" s="2"/>
      <c r="H19" s="32"/>
      <c r="I19" s="13" t="s">
        <v>6</v>
      </c>
      <c r="J19" s="50">
        <f>'介護専用型ケアハウス (1年目)'!T16</f>
        <v>0</v>
      </c>
      <c r="K19" s="27">
        <f t="shared" si="1"/>
        <v>0</v>
      </c>
      <c r="L19" s="27">
        <f t="shared" si="1"/>
        <v>0</v>
      </c>
      <c r="M19" s="27">
        <f t="shared" si="1"/>
        <v>0</v>
      </c>
      <c r="N19" s="43">
        <f t="shared" si="1"/>
        <v>0</v>
      </c>
    </row>
    <row r="20" spans="1:14" ht="28.5" customHeight="1" x14ac:dyDescent="0.15">
      <c r="A20" s="40"/>
      <c r="B20" s="124"/>
      <c r="C20" s="126"/>
      <c r="D20" s="126"/>
      <c r="E20" s="126"/>
      <c r="F20" s="127"/>
      <c r="G20" s="2"/>
      <c r="H20" s="32"/>
      <c r="I20" s="13" t="s">
        <v>6</v>
      </c>
      <c r="J20" s="50">
        <f>'介護専用型ケアハウス (1年目)'!T17</f>
        <v>0</v>
      </c>
      <c r="K20" s="27">
        <f t="shared" si="1"/>
        <v>0</v>
      </c>
      <c r="L20" s="27">
        <f t="shared" si="1"/>
        <v>0</v>
      </c>
      <c r="M20" s="27">
        <f t="shared" si="1"/>
        <v>0</v>
      </c>
      <c r="N20" s="43">
        <f t="shared" si="1"/>
        <v>0</v>
      </c>
    </row>
    <row r="21" spans="1:14" ht="28.5" customHeight="1" x14ac:dyDescent="0.15">
      <c r="A21" s="40"/>
      <c r="B21" s="125"/>
      <c r="C21" s="126" t="s">
        <v>24</v>
      </c>
      <c r="D21" s="126"/>
      <c r="E21" s="126"/>
      <c r="F21" s="127"/>
      <c r="G21" s="10"/>
      <c r="H21" s="69">
        <v>0</v>
      </c>
      <c r="I21" s="14"/>
      <c r="J21" s="50">
        <f>'介護専用型ケアハウス (1年目)'!T18</f>
        <v>0</v>
      </c>
      <c r="K21" s="27">
        <f t="shared" si="1"/>
        <v>0</v>
      </c>
      <c r="L21" s="27">
        <f t="shared" si="1"/>
        <v>0</v>
      </c>
      <c r="M21" s="27">
        <f t="shared" si="1"/>
        <v>0</v>
      </c>
      <c r="N21" s="43">
        <f t="shared" si="1"/>
        <v>0</v>
      </c>
    </row>
    <row r="22" spans="1:14" ht="28.5" customHeight="1" x14ac:dyDescent="0.15">
      <c r="A22" s="137" t="s">
        <v>17</v>
      </c>
      <c r="B22" s="138"/>
      <c r="C22" s="138"/>
      <c r="D22" s="138"/>
      <c r="E22" s="138"/>
      <c r="F22" s="138"/>
      <c r="G22" s="138"/>
      <c r="H22" s="138"/>
      <c r="I22" s="139"/>
      <c r="J22" s="22">
        <f t="shared" ref="J22:N22" si="2">SUM(J12:J21)</f>
        <v>0</v>
      </c>
      <c r="K22" s="52">
        <f t="shared" si="2"/>
        <v>0</v>
      </c>
      <c r="L22" s="23">
        <f t="shared" si="2"/>
        <v>0</v>
      </c>
      <c r="M22" s="23">
        <f t="shared" si="2"/>
        <v>0</v>
      </c>
      <c r="N22" s="45">
        <f t="shared" si="2"/>
        <v>0</v>
      </c>
    </row>
    <row r="23" spans="1:14" ht="28.5" customHeight="1" x14ac:dyDescent="0.15">
      <c r="A23" s="39"/>
      <c r="B23" s="143" t="s">
        <v>29</v>
      </c>
      <c r="C23" s="144"/>
      <c r="D23" s="144"/>
      <c r="E23" s="144"/>
      <c r="F23" s="145"/>
      <c r="G23" s="70" t="s">
        <v>34</v>
      </c>
      <c r="H23" s="9"/>
      <c r="I23" s="15" t="s">
        <v>12</v>
      </c>
      <c r="J23" s="24">
        <f>'介護専用型ケアハウス (1年目)'!T20</f>
        <v>0</v>
      </c>
      <c r="K23" s="53">
        <f t="shared" ref="K23:N28" si="3">ROUNDDOWN($H23*$C$10*K$10*12/1000,)</f>
        <v>0</v>
      </c>
      <c r="L23" s="25">
        <f t="shared" si="3"/>
        <v>0</v>
      </c>
      <c r="M23" s="25">
        <f t="shared" si="3"/>
        <v>0</v>
      </c>
      <c r="N23" s="46">
        <f t="shared" si="3"/>
        <v>0</v>
      </c>
    </row>
    <row r="24" spans="1:14" ht="28.5" customHeight="1" x14ac:dyDescent="0.15">
      <c r="A24" s="40"/>
      <c r="B24" s="146" t="s">
        <v>30</v>
      </c>
      <c r="C24" s="126"/>
      <c r="D24" s="126"/>
      <c r="E24" s="126"/>
      <c r="F24" s="127"/>
      <c r="G24" s="71" t="s">
        <v>34</v>
      </c>
      <c r="H24" s="5"/>
      <c r="I24" s="13" t="s">
        <v>12</v>
      </c>
      <c r="J24" s="26">
        <f>'介護専用型ケアハウス (1年目)'!T21</f>
        <v>0</v>
      </c>
      <c r="K24" s="54">
        <f t="shared" si="3"/>
        <v>0</v>
      </c>
      <c r="L24" s="27">
        <f t="shared" si="3"/>
        <v>0</v>
      </c>
      <c r="M24" s="27">
        <f t="shared" si="3"/>
        <v>0</v>
      </c>
      <c r="N24" s="43">
        <f t="shared" si="3"/>
        <v>0</v>
      </c>
    </row>
    <row r="25" spans="1:14" ht="28.5" customHeight="1" x14ac:dyDescent="0.15">
      <c r="A25" s="40"/>
      <c r="B25" s="146" t="s">
        <v>31</v>
      </c>
      <c r="C25" s="126"/>
      <c r="D25" s="126"/>
      <c r="E25" s="126"/>
      <c r="F25" s="127"/>
      <c r="G25" s="71" t="s">
        <v>34</v>
      </c>
      <c r="H25" s="5"/>
      <c r="I25" s="13" t="s">
        <v>12</v>
      </c>
      <c r="J25" s="26">
        <f>'介護専用型ケアハウス (1年目)'!T22</f>
        <v>0</v>
      </c>
      <c r="K25" s="54">
        <f t="shared" si="3"/>
        <v>0</v>
      </c>
      <c r="L25" s="27">
        <f t="shared" si="3"/>
        <v>0</v>
      </c>
      <c r="M25" s="27">
        <f t="shared" si="3"/>
        <v>0</v>
      </c>
      <c r="N25" s="43">
        <f t="shared" si="3"/>
        <v>0</v>
      </c>
    </row>
    <row r="26" spans="1:14" ht="28.5" customHeight="1" x14ac:dyDescent="0.15">
      <c r="A26" s="40"/>
      <c r="B26" s="147" t="s">
        <v>32</v>
      </c>
      <c r="C26" s="148"/>
      <c r="D26" s="148"/>
      <c r="E26" s="148"/>
      <c r="F26" s="149"/>
      <c r="G26" s="72" t="s">
        <v>34</v>
      </c>
      <c r="H26" s="11"/>
      <c r="I26" s="13" t="s">
        <v>12</v>
      </c>
      <c r="J26" s="26">
        <f>'介護専用型ケアハウス (1年目)'!T23</f>
        <v>0</v>
      </c>
      <c r="K26" s="54">
        <f t="shared" si="3"/>
        <v>0</v>
      </c>
      <c r="L26" s="27">
        <f t="shared" si="3"/>
        <v>0</v>
      </c>
      <c r="M26" s="27">
        <f t="shared" si="3"/>
        <v>0</v>
      </c>
      <c r="N26" s="43">
        <f t="shared" si="3"/>
        <v>0</v>
      </c>
    </row>
    <row r="27" spans="1:14" ht="28.5" customHeight="1" x14ac:dyDescent="0.15">
      <c r="A27" s="40"/>
      <c r="B27" s="147" t="s">
        <v>33</v>
      </c>
      <c r="C27" s="148"/>
      <c r="D27" s="148"/>
      <c r="E27" s="148"/>
      <c r="F27" s="149"/>
      <c r="G27" s="72" t="s">
        <v>34</v>
      </c>
      <c r="H27" s="11"/>
      <c r="I27" s="13" t="s">
        <v>12</v>
      </c>
      <c r="J27" s="26">
        <f>'介護専用型ケアハウス (1年目)'!T24</f>
        <v>0</v>
      </c>
      <c r="K27" s="54">
        <f t="shared" si="3"/>
        <v>0</v>
      </c>
      <c r="L27" s="27">
        <f t="shared" si="3"/>
        <v>0</v>
      </c>
      <c r="M27" s="27">
        <f t="shared" si="3"/>
        <v>0</v>
      </c>
      <c r="N27" s="43">
        <f t="shared" si="3"/>
        <v>0</v>
      </c>
    </row>
    <row r="28" spans="1:14" ht="28.5" customHeight="1" x14ac:dyDescent="0.15">
      <c r="A28" s="40"/>
      <c r="B28" s="147"/>
      <c r="C28" s="148"/>
      <c r="D28" s="148"/>
      <c r="E28" s="148"/>
      <c r="F28" s="149"/>
      <c r="G28" s="10"/>
      <c r="H28" s="11"/>
      <c r="I28" s="13" t="s">
        <v>12</v>
      </c>
      <c r="J28" s="26">
        <f>'介護専用型ケアハウス (1年目)'!T25</f>
        <v>0</v>
      </c>
      <c r="K28" s="54">
        <f t="shared" si="3"/>
        <v>0</v>
      </c>
      <c r="L28" s="27">
        <f t="shared" si="3"/>
        <v>0</v>
      </c>
      <c r="M28" s="27">
        <f t="shared" si="3"/>
        <v>0</v>
      </c>
      <c r="N28" s="43">
        <f t="shared" si="3"/>
        <v>0</v>
      </c>
    </row>
    <row r="29" spans="1:14" ht="28.5" customHeight="1" x14ac:dyDescent="0.15">
      <c r="A29" s="137" t="s">
        <v>16</v>
      </c>
      <c r="B29" s="138"/>
      <c r="C29" s="138"/>
      <c r="D29" s="138"/>
      <c r="E29" s="138"/>
      <c r="F29" s="138"/>
      <c r="G29" s="138"/>
      <c r="H29" s="138"/>
      <c r="I29" s="139"/>
      <c r="J29" s="22">
        <f>SUM(J23:J28)</f>
        <v>0</v>
      </c>
      <c r="K29" s="52">
        <f>SUM(K23:K28)</f>
        <v>0</v>
      </c>
      <c r="L29" s="23">
        <f>SUM(L23:L28)</f>
        <v>0</v>
      </c>
      <c r="M29" s="23">
        <f>SUM(M23:M28)</f>
        <v>0</v>
      </c>
      <c r="N29" s="45">
        <f>SUM(N23:N28)</f>
        <v>0</v>
      </c>
    </row>
    <row r="30" spans="1:14" ht="28.5" customHeight="1" thickBot="1" x14ac:dyDescent="0.2">
      <c r="A30" s="140" t="s">
        <v>19</v>
      </c>
      <c r="B30" s="141"/>
      <c r="C30" s="141"/>
      <c r="D30" s="141"/>
      <c r="E30" s="141"/>
      <c r="F30" s="141"/>
      <c r="G30" s="141"/>
      <c r="H30" s="141"/>
      <c r="I30" s="142"/>
      <c r="J30" s="37">
        <f>SUM(J29,J22)</f>
        <v>0</v>
      </c>
      <c r="K30" s="56">
        <f>SUM(K29,K22)</f>
        <v>0</v>
      </c>
      <c r="L30" s="38">
        <f>SUM(L29,L22)</f>
        <v>0</v>
      </c>
      <c r="M30" s="38">
        <f>SUM(M29,M22)</f>
        <v>0</v>
      </c>
      <c r="N30" s="47">
        <f>SUM(N29,N22)</f>
        <v>0</v>
      </c>
    </row>
    <row r="31" spans="1:14" ht="28.5" customHeight="1" x14ac:dyDescent="0.15">
      <c r="A31" s="58"/>
      <c r="B31" s="58"/>
      <c r="C31" s="58"/>
      <c r="D31" s="58"/>
      <c r="E31" s="58"/>
      <c r="F31" s="58"/>
      <c r="G31" s="58"/>
      <c r="H31" s="58"/>
      <c r="I31" s="58"/>
      <c r="J31" s="59"/>
      <c r="K31" s="59"/>
      <c r="L31" s="59"/>
      <c r="M31" s="59"/>
      <c r="N31" s="59"/>
    </row>
  </sheetData>
  <mergeCells count="21">
    <mergeCell ref="B28:F28"/>
    <mergeCell ref="A29:I29"/>
    <mergeCell ref="A30:I30"/>
    <mergeCell ref="B27:F27"/>
    <mergeCell ref="B17:B21"/>
    <mergeCell ref="C17:F17"/>
    <mergeCell ref="C18:F18"/>
    <mergeCell ref="C19:F19"/>
    <mergeCell ref="C20:F20"/>
    <mergeCell ref="C21:F21"/>
    <mergeCell ref="A22:I22"/>
    <mergeCell ref="B23:F23"/>
    <mergeCell ref="B24:F24"/>
    <mergeCell ref="B25:F25"/>
    <mergeCell ref="B26:F26"/>
    <mergeCell ref="M2:N2"/>
    <mergeCell ref="A8:I8"/>
    <mergeCell ref="A9:F9"/>
    <mergeCell ref="G9:I9"/>
    <mergeCell ref="A10:B10"/>
    <mergeCell ref="G10:I10"/>
  </mergeCells>
  <phoneticPr fontId="2"/>
  <pageMargins left="0.78740157480314965" right="0.78740157480314965" top="0.78740157480314965" bottom="0.59055118110236227" header="0.51181102362204722" footer="0.11811023622047245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25</vt:i4>
      </vt:variant>
    </vt:vector>
  </HeadingPairs>
  <TitlesOfParts>
    <vt:vector size="38" baseType="lpstr">
      <vt:lpstr>特養 (1年目)</vt:lpstr>
      <vt:lpstr>ショートステイ (1年目)</vt:lpstr>
      <vt:lpstr>介護専用型ケアハウス (1年目)</vt:lpstr>
      <vt:lpstr>都市型軽費老人ホーム (1年目)</vt:lpstr>
      <vt:lpstr>包括 (1年目) </vt:lpstr>
      <vt:lpstr>記載例 (1年目)</vt:lpstr>
      <vt:lpstr>特養</vt:lpstr>
      <vt:lpstr>ショートステイ</vt:lpstr>
      <vt:lpstr>介護専用型ケアハウス</vt:lpstr>
      <vt:lpstr>都市型軽費老人ホーム</vt:lpstr>
      <vt:lpstr>包括</vt:lpstr>
      <vt:lpstr>記載例</vt:lpstr>
      <vt:lpstr>留意点</vt:lpstr>
      <vt:lpstr>ショートステイ!Print_Area</vt:lpstr>
      <vt:lpstr>'ショートステイ (1年目)'!Print_Area</vt:lpstr>
      <vt:lpstr>介護専用型ケアハウス!Print_Area</vt:lpstr>
      <vt:lpstr>'介護専用型ケアハウス (1年目)'!Print_Area</vt:lpstr>
      <vt:lpstr>記載例!Print_Area</vt:lpstr>
      <vt:lpstr>'記載例 (1年目)'!Print_Area</vt:lpstr>
      <vt:lpstr>都市型軽費老人ホーム!Print_Area</vt:lpstr>
      <vt:lpstr>'都市型軽費老人ホーム (1年目)'!Print_Area</vt:lpstr>
      <vt:lpstr>特養!Print_Area</vt:lpstr>
      <vt:lpstr>'特養 (1年目)'!Print_Area</vt:lpstr>
      <vt:lpstr>包括!Print_Area</vt:lpstr>
      <vt:lpstr>'包括 (1年目) '!Print_Area</vt:lpstr>
      <vt:lpstr>留意点!Print_Area</vt:lpstr>
      <vt:lpstr>ショートステイ!Print_Titles</vt:lpstr>
      <vt:lpstr>'ショートステイ (1年目)'!Print_Titles</vt:lpstr>
      <vt:lpstr>介護専用型ケアハウス!Print_Titles</vt:lpstr>
      <vt:lpstr>'介護専用型ケアハウス (1年目)'!Print_Titles</vt:lpstr>
      <vt:lpstr>記載例!Print_Titles</vt:lpstr>
      <vt:lpstr>'記載例 (1年目)'!Print_Titles</vt:lpstr>
      <vt:lpstr>都市型軽費老人ホーム!Print_Titles</vt:lpstr>
      <vt:lpstr>'都市型軽費老人ホーム (1年目)'!Print_Titles</vt:lpstr>
      <vt:lpstr>特養!Print_Titles</vt:lpstr>
      <vt:lpstr>'特養 (1年目)'!Print_Titles</vt:lpstr>
      <vt:lpstr>包括!Print_Titles</vt:lpstr>
      <vt:lpstr>'包括 (1年目) '!Print_Titles</vt:lpstr>
    </vt:vector>
  </TitlesOfParts>
  <Company>新宿区役所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清水　潤_江東区</cp:lastModifiedBy>
  <cp:lastPrinted>2025-04-27T05:52:14Z</cp:lastPrinted>
  <dcterms:created xsi:type="dcterms:W3CDTF">2007-06-04T09:56:41Z</dcterms:created>
  <dcterms:modified xsi:type="dcterms:W3CDTF">2025-04-27T05:52:21Z</dcterms:modified>
</cp:coreProperties>
</file>