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gnassv02\bumon\課共有\福祉課\009【】指導担当\002 事業者指定\060 ＨＰ掲載情報\R5.10  HP全体の見直し\様式\02 変更届関係\"/>
    </mc:Choice>
  </mc:AlternateContent>
  <bookViews>
    <workbookView xWindow="0" yWindow="0" windowWidth="28800" windowHeight="12360" tabRatio="754"/>
  </bookViews>
  <sheets>
    <sheet name="変更届出書(第3号様式)" sheetId="26" r:id="rId1"/>
    <sheet name="付表10" sheetId="24" r:id="rId2"/>
    <sheet name="居宅介護支援（１枚版）" sheetId="6" r:id="rId3"/>
    <sheet name="記入方法" sheetId="8" r:id="rId4"/>
    <sheet name="プルダウン・リスト" sheetId="9" r:id="rId5"/>
    <sheet name="【記載例】居宅介護支援" sheetId="5" r:id="rId6"/>
    <sheet name="参考様式３" sheetId="10" r:id="rId7"/>
    <sheet name="参考様式３ (記入例)" sheetId="11" r:id="rId8"/>
    <sheet name="参考様式５" sheetId="13" r:id="rId9"/>
    <sheet name="参考様式６" sheetId="19" r:id="rId10"/>
    <sheet name="誓約書別紙②（江東区）" sheetId="20" r:id="rId11"/>
    <sheet name="参考様式７" sheetId="16" r:id="rId12"/>
  </sheets>
  <definedNames>
    <definedName name="_xlnm.Print_Area" localSheetId="5">【記載例】居宅介護支援!$A$1:$BD$51</definedName>
    <definedName name="_xlnm.Print_Area" localSheetId="3">記入方法!$A$1:$O$77</definedName>
    <definedName name="_xlnm.Print_Area" localSheetId="2">'居宅介護支援（１枚版）'!$A$1:$BD$51</definedName>
    <definedName name="_xlnm.Print_Area" localSheetId="6">参考様式３!$A$1:$N$19</definedName>
    <definedName name="_xlnm.Print_Area" localSheetId="7">'参考様式３ (記入例)'!$A$1:$N$19</definedName>
    <definedName name="_xlnm.Print_Area" localSheetId="8">参考様式５!$A$1:$D$18</definedName>
    <definedName name="_xlnm.Print_Area" localSheetId="9">参考様式６!$A$1:$L$24</definedName>
    <definedName name="_xlnm.Print_Area" localSheetId="11">参考様式７!$A$1:$B$18</definedName>
    <definedName name="_xlnm.Print_Area" localSheetId="10">'誓約書別紙②（江東区）'!$A$1:$D$23</definedName>
    <definedName name="_xlnm.Print_Area" localSheetId="1">付表10!$A$1:$T$28</definedName>
    <definedName name="_xlnm.Print_Area" localSheetId="0">'変更届出書(第3号様式)'!$A$1:$AI$53</definedName>
    <definedName name="_xlnm.Print_Titles" localSheetId="5">【記載例】居宅介護支援!$1:$13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6" l="1"/>
  <c r="H50" i="6" s="1"/>
  <c r="H45" i="6"/>
  <c r="H44" i="6"/>
  <c r="C44" i="6"/>
  <c r="P40" i="6"/>
  <c r="C50" i="6" s="1"/>
  <c r="L40" i="6"/>
  <c r="C45" i="6" s="1"/>
  <c r="J40" i="6"/>
  <c r="G39" i="6"/>
  <c r="E39" i="6"/>
  <c r="G38" i="6"/>
  <c r="E38" i="6"/>
  <c r="G37" i="6"/>
  <c r="E37" i="6"/>
  <c r="G36" i="6"/>
  <c r="E36" i="6"/>
  <c r="E40" i="6" s="1"/>
  <c r="AU31" i="6"/>
  <c r="AW31" i="6" s="1"/>
  <c r="AW30" i="6"/>
  <c r="AU30" i="6"/>
  <c r="AU29" i="6"/>
  <c r="AW29" i="6" s="1"/>
  <c r="AU28" i="6"/>
  <c r="AW28" i="6" s="1"/>
  <c r="AU27" i="6"/>
  <c r="AW27" i="6" s="1"/>
  <c r="AW26" i="6"/>
  <c r="AU26" i="6"/>
  <c r="AU25" i="6"/>
  <c r="AW25" i="6" s="1"/>
  <c r="AU24" i="6"/>
  <c r="AW24" i="6" s="1"/>
  <c r="AU23" i="6"/>
  <c r="AW23" i="6" s="1"/>
  <c r="AW22" i="6"/>
  <c r="AU22" i="6"/>
  <c r="AU21" i="6"/>
  <c r="AW21" i="6" s="1"/>
  <c r="AU20" i="6"/>
  <c r="AW20" i="6" s="1"/>
  <c r="AU19" i="6"/>
  <c r="AW19" i="6" s="1"/>
  <c r="AW18" i="6"/>
  <c r="AU18" i="6"/>
  <c r="AU17" i="6"/>
  <c r="AW17" i="6" s="1"/>
  <c r="AU16" i="6"/>
  <c r="AW16" i="6" s="1"/>
  <c r="B16" i="6"/>
  <c r="B17" i="6" s="1"/>
  <c r="B18" i="6" s="1"/>
  <c r="B19" i="6" s="1"/>
  <c r="B20" i="6" s="1"/>
  <c r="B21" i="6" s="1"/>
  <c r="B22" i="6" s="1"/>
  <c r="B23" i="6" s="1"/>
  <c r="B24" i="6" s="1"/>
  <c r="B25" i="6" s="1"/>
  <c r="B26" i="6" s="1"/>
  <c r="B27" i="6" s="1"/>
  <c r="B28" i="6" s="1"/>
  <c r="B29" i="6" s="1"/>
  <c r="B30" i="6" s="1"/>
  <c r="B31" i="6" s="1"/>
  <c r="AU15" i="6"/>
  <c r="AW15" i="6" s="1"/>
  <c r="B15" i="6"/>
  <c r="AU14" i="6"/>
  <c r="AW14" i="6" s="1"/>
  <c r="AT11" i="6"/>
  <c r="AT12" i="6" s="1"/>
  <c r="AT13" i="6" s="1"/>
  <c r="AS11" i="6"/>
  <c r="AS12" i="6" s="1"/>
  <c r="AS13" i="6" s="1"/>
  <c r="AR11" i="6"/>
  <c r="AR12" i="6" s="1"/>
  <c r="AR13" i="6" s="1"/>
  <c r="AU9" i="6"/>
  <c r="X2" i="6"/>
  <c r="AN12" i="6" s="1"/>
  <c r="AN13" i="6" s="1"/>
  <c r="H45" i="5"/>
  <c r="H44" i="5"/>
  <c r="C44" i="5"/>
  <c r="P40" i="5"/>
  <c r="C50" i="5" s="1"/>
  <c r="L40" i="5"/>
  <c r="C45" i="5" s="1"/>
  <c r="M45" i="5" s="1"/>
  <c r="H50" i="5" s="1"/>
  <c r="J40" i="5"/>
  <c r="G39" i="5"/>
  <c r="E39" i="5"/>
  <c r="E38" i="5"/>
  <c r="G37" i="5"/>
  <c r="E37" i="5"/>
  <c r="E36" i="5"/>
  <c r="E40" i="5" s="1"/>
  <c r="AU31" i="5"/>
  <c r="AW31" i="5" s="1"/>
  <c r="AW30" i="5"/>
  <c r="AU30" i="5"/>
  <c r="AU29" i="5"/>
  <c r="AW29" i="5" s="1"/>
  <c r="AU28" i="5"/>
  <c r="AW28" i="5" s="1"/>
  <c r="AU27" i="5"/>
  <c r="AW27" i="5" s="1"/>
  <c r="AW26" i="5"/>
  <c r="AU26" i="5"/>
  <c r="AU25" i="5"/>
  <c r="AW25" i="5" s="1"/>
  <c r="AU24" i="5"/>
  <c r="AW24" i="5" s="1"/>
  <c r="AU23" i="5"/>
  <c r="AW23" i="5" s="1"/>
  <c r="AW22" i="5"/>
  <c r="AU22" i="5"/>
  <c r="AU21" i="5"/>
  <c r="AW21" i="5" s="1"/>
  <c r="AU20" i="5"/>
  <c r="AW20" i="5" s="1"/>
  <c r="AU19" i="5"/>
  <c r="AW19" i="5" s="1"/>
  <c r="AW18" i="5"/>
  <c r="G38" i="5" s="1"/>
  <c r="AU18" i="5"/>
  <c r="AU17" i="5"/>
  <c r="AW17" i="5" s="1"/>
  <c r="AU16" i="5"/>
  <c r="AW16" i="5" s="1"/>
  <c r="B16" i="5"/>
  <c r="B17" i="5" s="1"/>
  <c r="B18" i="5" s="1"/>
  <c r="B19" i="5" s="1"/>
  <c r="B20" i="5" s="1"/>
  <c r="B21" i="5" s="1"/>
  <c r="B22" i="5" s="1"/>
  <c r="B23" i="5" s="1"/>
  <c r="B24" i="5" s="1"/>
  <c r="B25" i="5" s="1"/>
  <c r="B26" i="5" s="1"/>
  <c r="B27" i="5" s="1"/>
  <c r="B28" i="5" s="1"/>
  <c r="B29" i="5" s="1"/>
  <c r="B30" i="5" s="1"/>
  <c r="B31" i="5" s="1"/>
  <c r="AU15" i="5"/>
  <c r="AW15" i="5" s="1"/>
  <c r="G36" i="5" s="1"/>
  <c r="B15" i="5"/>
  <c r="AW14" i="5"/>
  <c r="AU14" i="5"/>
  <c r="AS13" i="5"/>
  <c r="AR13" i="5"/>
  <c r="AO13" i="5"/>
  <c r="AN13" i="5"/>
  <c r="AK13" i="5"/>
  <c r="AJ13" i="5"/>
  <c r="AG13" i="5"/>
  <c r="AF13" i="5"/>
  <c r="AC13" i="5"/>
  <c r="AB13" i="5"/>
  <c r="Y13" i="5"/>
  <c r="X13" i="5"/>
  <c r="U13" i="5"/>
  <c r="T13" i="5"/>
  <c r="Q13" i="5"/>
  <c r="P13" i="5"/>
  <c r="AS12" i="5"/>
  <c r="AR12" i="5"/>
  <c r="AQ12" i="5"/>
  <c r="AQ13" i="5" s="1"/>
  <c r="AO12" i="5"/>
  <c r="AN12" i="5"/>
  <c r="AM12" i="5"/>
  <c r="AM13" i="5" s="1"/>
  <c r="AK12" i="5"/>
  <c r="AJ12" i="5"/>
  <c r="AI12" i="5"/>
  <c r="AI13" i="5" s="1"/>
  <c r="AG12" i="5"/>
  <c r="AF12" i="5"/>
  <c r="AE12" i="5"/>
  <c r="AE13" i="5" s="1"/>
  <c r="AC12" i="5"/>
  <c r="AB12" i="5"/>
  <c r="AA12" i="5"/>
  <c r="AA13" i="5" s="1"/>
  <c r="Y12" i="5"/>
  <c r="X12" i="5"/>
  <c r="W12" i="5"/>
  <c r="W13" i="5" s="1"/>
  <c r="U12" i="5"/>
  <c r="T12" i="5"/>
  <c r="S12" i="5"/>
  <c r="S13" i="5" s="1"/>
  <c r="Q12" i="5"/>
  <c r="P12" i="5"/>
  <c r="AT11" i="5"/>
  <c r="AT12" i="5" s="1"/>
  <c r="AT13" i="5" s="1"/>
  <c r="AS11" i="5"/>
  <c r="AR11" i="5"/>
  <c r="AQ11" i="5"/>
  <c r="AP11" i="5"/>
  <c r="AN11" i="5"/>
  <c r="AM11" i="5"/>
  <c r="AL11" i="5"/>
  <c r="AJ11" i="5"/>
  <c r="AI11" i="5"/>
  <c r="AH11" i="5"/>
  <c r="AF11" i="5"/>
  <c r="AE11" i="5"/>
  <c r="AD11" i="5"/>
  <c r="AB11" i="5"/>
  <c r="AA11" i="5"/>
  <c r="Z11" i="5"/>
  <c r="X11" i="5"/>
  <c r="W11" i="5"/>
  <c r="V11" i="5"/>
  <c r="T11" i="5"/>
  <c r="S11" i="5"/>
  <c r="R11" i="5"/>
  <c r="P11" i="5"/>
  <c r="AU9" i="5"/>
  <c r="AZ7" i="5"/>
  <c r="X2" i="5"/>
  <c r="AP12" i="5" s="1"/>
  <c r="AP13" i="5" s="1"/>
  <c r="T11" i="6" l="1"/>
  <c r="G40" i="6"/>
  <c r="AJ11" i="6"/>
  <c r="AC12" i="6"/>
  <c r="AC13" i="6" s="1"/>
  <c r="AN11" i="6"/>
  <c r="Q12" i="6"/>
  <c r="Q13" i="6" s="1"/>
  <c r="AG12" i="6"/>
  <c r="AG13" i="6" s="1"/>
  <c r="X11" i="6"/>
  <c r="AB11" i="6"/>
  <c r="U12" i="6"/>
  <c r="U13" i="6" s="1"/>
  <c r="AK12" i="6"/>
  <c r="AK13" i="6" s="1"/>
  <c r="P11" i="6"/>
  <c r="AF11" i="6"/>
  <c r="Y12" i="6"/>
  <c r="Y13" i="6" s="1"/>
  <c r="AO12" i="6"/>
  <c r="AO13" i="6" s="1"/>
  <c r="M50" i="5"/>
  <c r="G40" i="5"/>
  <c r="M50" i="6"/>
  <c r="Q11" i="6"/>
  <c r="U11" i="6"/>
  <c r="Y11" i="6"/>
  <c r="AC11" i="6"/>
  <c r="AG11" i="6"/>
  <c r="AK11" i="6"/>
  <c r="AO11" i="6"/>
  <c r="R12" i="6"/>
  <c r="R13" i="6" s="1"/>
  <c r="V12" i="6"/>
  <c r="V13" i="6" s="1"/>
  <c r="Z12" i="6"/>
  <c r="Z13" i="6" s="1"/>
  <c r="AD12" i="6"/>
  <c r="AD13" i="6" s="1"/>
  <c r="AH12" i="6"/>
  <c r="AH13" i="6" s="1"/>
  <c r="AL12" i="6"/>
  <c r="AL13" i="6" s="1"/>
  <c r="AP12" i="6"/>
  <c r="AP13" i="6" s="1"/>
  <c r="AZ7" i="6"/>
  <c r="R11" i="6"/>
  <c r="V11" i="6"/>
  <c r="Z11" i="6"/>
  <c r="AD11" i="6"/>
  <c r="AH11" i="6"/>
  <c r="AL11" i="6"/>
  <c r="AP11" i="6"/>
  <c r="S12" i="6"/>
  <c r="S13" i="6" s="1"/>
  <c r="W12" i="6"/>
  <c r="W13" i="6" s="1"/>
  <c r="AA12" i="6"/>
  <c r="AA13" i="6" s="1"/>
  <c r="AE12" i="6"/>
  <c r="AE13" i="6" s="1"/>
  <c r="AI12" i="6"/>
  <c r="AI13" i="6" s="1"/>
  <c r="AM12" i="6"/>
  <c r="AM13" i="6" s="1"/>
  <c r="AQ12" i="6"/>
  <c r="AQ13" i="6" s="1"/>
  <c r="Q11" i="5"/>
  <c r="U11" i="5"/>
  <c r="Y11" i="5"/>
  <c r="AC11" i="5"/>
  <c r="AG11" i="5"/>
  <c r="AK11" i="5"/>
  <c r="AO11" i="5"/>
  <c r="R12" i="5"/>
  <c r="R13" i="5" s="1"/>
  <c r="V12" i="5"/>
  <c r="V13" i="5" s="1"/>
  <c r="Z12" i="5"/>
  <c r="Z13" i="5" s="1"/>
  <c r="AD12" i="5"/>
  <c r="AD13" i="5" s="1"/>
  <c r="AH12" i="5"/>
  <c r="AH13" i="5" s="1"/>
  <c r="AL12" i="5"/>
  <c r="AL13" i="5" s="1"/>
  <c r="S11" i="6"/>
  <c r="W11" i="6"/>
  <c r="AA11" i="6"/>
  <c r="AE11" i="6"/>
  <c r="AI11" i="6"/>
  <c r="AM11" i="6"/>
  <c r="AQ11" i="6"/>
  <c r="P12" i="6"/>
  <c r="P13" i="6" s="1"/>
  <c r="T12" i="6"/>
  <c r="T13" i="6" s="1"/>
  <c r="X12" i="6"/>
  <c r="X13" i="6" s="1"/>
  <c r="AB12" i="6"/>
  <c r="AB13" i="6" s="1"/>
  <c r="AF12" i="6"/>
  <c r="AF13" i="6" s="1"/>
  <c r="AJ12" i="6"/>
  <c r="AJ13" i="6" s="1"/>
</calcChain>
</file>

<file path=xl/sharedStrings.xml><?xml version="1.0" encoding="utf-8"?>
<sst xmlns="http://schemas.openxmlformats.org/spreadsheetml/2006/main" count="504" uniqueCount="325">
  <si>
    <t>人</t>
  </si>
  <si>
    <t>フリガナ</t>
  </si>
  <si>
    <t>名    称</t>
  </si>
  <si>
    <t>連絡先</t>
  </si>
  <si>
    <t>電話番号</t>
  </si>
  <si>
    <t>FAX 番号</t>
  </si>
  <si>
    <t>生年月日</t>
  </si>
  <si>
    <t>従業者の職種・員数（人）</t>
  </si>
  <si>
    <t>介護支援専門員</t>
  </si>
  <si>
    <t>専  従</t>
  </si>
  <si>
    <t>兼  務</t>
  </si>
  <si>
    <t>常  勤（人）</t>
  </si>
  <si>
    <t>非常勤（人）</t>
  </si>
  <si>
    <t>添付書類</t>
  </si>
  <si>
    <t>別添のとおり</t>
  </si>
  <si>
    <t>事 業 所</t>
    <phoneticPr fontId="2"/>
  </si>
  <si>
    <t>管 理 者</t>
    <phoneticPr fontId="2"/>
  </si>
  <si>
    <t>Email</t>
    <phoneticPr fontId="2"/>
  </si>
  <si>
    <t>事業開始時の利用者の推定数</t>
    <rPh sb="10" eb="12">
      <t>スイテイ</t>
    </rPh>
    <phoneticPr fontId="2"/>
  </si>
  <si>
    <t>○人員に関する基準の確認に必要な事項</t>
    <rPh sb="1" eb="18">
      <t>ジ</t>
    </rPh>
    <phoneticPr fontId="2"/>
  </si>
  <si>
    <t>当該居宅介護支援事業所における介護支援専門員との兼務の有無</t>
    <phoneticPr fontId="2"/>
  </si>
  <si>
    <t>氏　　名</t>
    <phoneticPr fontId="2"/>
  </si>
  <si>
    <t>備考</t>
    <rPh sb="0" eb="2">
      <t>ビコウ</t>
    </rPh>
    <phoneticPr fontId="2"/>
  </si>
  <si>
    <t>平面図</t>
    <rPh sb="0" eb="3">
      <t>ヘイメンズ</t>
    </rPh>
    <phoneticPr fontId="2"/>
  </si>
  <si>
    <t>介護支援専門員の氏名及びその登録番号</t>
    <phoneticPr fontId="2"/>
  </si>
  <si>
    <t>所在地</t>
    <phoneticPr fontId="2"/>
  </si>
  <si>
    <t>（郵便番号</t>
    <phoneticPr fontId="2"/>
  </si>
  <si>
    <t xml:space="preserve"> －  </t>
    <phoneticPr fontId="2"/>
  </si>
  <si>
    <t>－</t>
  </si>
  <si>
    <t>)</t>
    <phoneticPr fontId="2"/>
  </si>
  <si>
    <t>同一敷地内の他の事業所
又は施設の従業者との兼務
（兼務の場合記入）</t>
    <phoneticPr fontId="2"/>
  </si>
  <si>
    <t>住所</t>
    <phoneticPr fontId="2"/>
  </si>
  <si>
    <t>名称</t>
    <phoneticPr fontId="2"/>
  </si>
  <si>
    <t>兼務する職種
及び勤務時間等</t>
    <phoneticPr fontId="2"/>
  </si>
  <si>
    <t>都</t>
    <rPh sb="0" eb="1">
      <t>ト</t>
    </rPh>
    <phoneticPr fontId="2"/>
  </si>
  <si>
    <t>（参考様式1）</t>
    <rPh sb="1" eb="3">
      <t>サンコウ</t>
    </rPh>
    <rPh sb="3" eb="5">
      <t>ヨウシキ</t>
    </rPh>
    <phoneticPr fontId="2"/>
  </si>
  <si>
    <t>従業者の勤務の体制及び勤務形態一覧表</t>
    <phoneticPr fontId="9"/>
  </si>
  <si>
    <t>サービス種別</t>
    <rPh sb="4" eb="6">
      <t>シュベツ</t>
    </rPh>
    <phoneticPr fontId="9"/>
  </si>
  <si>
    <t>(</t>
    <phoneticPr fontId="9"/>
  </si>
  <si>
    <t>居宅介護支援</t>
    <rPh sb="0" eb="2">
      <t>キョタク</t>
    </rPh>
    <rPh sb="2" eb="4">
      <t>カイゴ</t>
    </rPh>
    <rPh sb="4" eb="6">
      <t>シエン</t>
    </rPh>
    <phoneticPr fontId="9"/>
  </si>
  <si>
    <t>）</t>
    <phoneticPr fontId="9"/>
  </si>
  <si>
    <t>令和</t>
    <rPh sb="0" eb="2">
      <t>レイワ</t>
    </rPh>
    <phoneticPr fontId="9"/>
  </si>
  <si>
    <t>)</t>
    <phoneticPr fontId="9"/>
  </si>
  <si>
    <t>年</t>
    <rPh sb="0" eb="1">
      <t>ネン</t>
    </rPh>
    <phoneticPr fontId="2"/>
  </si>
  <si>
    <t>年</t>
    <rPh sb="0" eb="1">
      <t>ネン</t>
    </rPh>
    <phoneticPr fontId="9"/>
  </si>
  <si>
    <t>月</t>
    <rPh sb="0" eb="1">
      <t>ゲツ</t>
    </rPh>
    <phoneticPr fontId="2"/>
  </si>
  <si>
    <t>月</t>
    <rPh sb="0" eb="1">
      <t>ゲツ</t>
    </rPh>
    <phoneticPr fontId="9"/>
  </si>
  <si>
    <t>事業所名</t>
    <rPh sb="0" eb="3">
      <t>ジギョウショ</t>
    </rPh>
    <rPh sb="3" eb="4">
      <t>メイ</t>
    </rPh>
    <phoneticPr fontId="9"/>
  </si>
  <si>
    <t>○○○○</t>
    <phoneticPr fontId="9"/>
  </si>
  <si>
    <t>(1)</t>
    <phoneticPr fontId="9"/>
  </si>
  <si>
    <t>４週</t>
  </si>
  <si>
    <t>(2)</t>
    <phoneticPr fontId="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</si>
  <si>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</si>
  <si>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9"/>
  </si>
  <si>
    <t>時間/週</t>
    <rPh sb="0" eb="2">
      <t>ジカン</t>
    </rPh>
    <rPh sb="3" eb="4">
      <t>シュウ</t>
    </rPh>
    <phoneticPr fontId="9"/>
  </si>
  <si>
    <t>時間/月</t>
    <rPh sb="0" eb="2">
      <t>ジカン</t>
    </rPh>
    <rPh sb="3" eb="4">
      <t>ツキ</t>
    </rPh>
    <phoneticPr fontId="9"/>
  </si>
  <si>
    <t>(4) 利用者数（新規の場合は推定数）</t>
  </si>
  <si>
    <t>人</t>
    <rPh sb="0" eb="1">
      <t>ニン</t>
    </rPh>
    <phoneticPr fontId="9"/>
  </si>
  <si>
    <t>当月の日数</t>
    <rPh sb="0" eb="2">
      <t>トウゲツ</t>
    </rPh>
    <rPh sb="3" eb="5">
      <t>ニッスウ</t>
    </rPh>
    <phoneticPr fontId="9"/>
  </si>
  <si>
    <t>日</t>
    <rPh sb="0" eb="1">
      <t>ニチ</t>
    </rPh>
    <phoneticPr fontId="2"/>
  </si>
  <si>
    <t>日</t>
    <rPh sb="0" eb="1">
      <t>ニチ</t>
    </rPh>
    <phoneticPr fontId="9"/>
  </si>
  <si>
    <t>No</t>
    <phoneticPr fontId="9"/>
  </si>
  <si>
    <t>(5) 
職種</t>
    <phoneticPr fontId="2"/>
  </si>
  <si>
    <t>(6)
勤務
形態</t>
    <phoneticPr fontId="2"/>
  </si>
  <si>
    <t>(7)
資格</t>
    <rPh sb="4" eb="6">
      <t>シカク</t>
    </rPh>
    <phoneticPr fontId="9"/>
  </si>
  <si>
    <t>(8) 氏　名</t>
    <phoneticPr fontId="2"/>
  </si>
  <si>
    <t>(9)</t>
    <phoneticPr fontId="9"/>
  </si>
  <si>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</si>
  <si>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</si>
  <si>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9"/>
  </si>
  <si>
    <t>2週目</t>
    <rPh sb="1" eb="2">
      <t>シュウ</t>
    </rPh>
    <rPh sb="2" eb="3">
      <t>メ</t>
    </rPh>
    <phoneticPr fontId="9"/>
  </si>
  <si>
    <t>3週目</t>
    <rPh sb="1" eb="2">
      <t>シュウ</t>
    </rPh>
    <rPh sb="2" eb="3">
      <t>メ</t>
    </rPh>
    <phoneticPr fontId="9"/>
  </si>
  <si>
    <t>4週目</t>
    <rPh sb="1" eb="2">
      <t>シュウ</t>
    </rPh>
    <rPh sb="2" eb="3">
      <t>メ</t>
    </rPh>
    <phoneticPr fontId="9"/>
  </si>
  <si>
    <t>5週目</t>
    <rPh sb="1" eb="2">
      <t>シュウ</t>
    </rPh>
    <rPh sb="2" eb="3">
      <t>メ</t>
    </rPh>
    <phoneticPr fontId="9"/>
  </si>
  <si>
    <t>管理者</t>
    <rPh sb="0" eb="3">
      <t>カンリシャ</t>
    </rPh>
    <phoneticPr fontId="9"/>
  </si>
  <si>
    <t>A</t>
  </si>
  <si>
    <t>主任介護支援専門員</t>
    <rPh sb="0" eb="2">
      <t>シュニン</t>
    </rPh>
    <rPh sb="2" eb="4">
      <t>カイゴ</t>
    </rPh>
    <rPh sb="4" eb="6">
      <t>シエン</t>
    </rPh>
    <rPh sb="6" eb="9">
      <t>センモンイン</t>
    </rPh>
    <phoneticPr fontId="9"/>
  </si>
  <si>
    <t>厚労　太郎</t>
    <rPh sb="0" eb="2">
      <t>コウロウ</t>
    </rPh>
    <rPh sb="3" eb="5">
      <t>タロウ</t>
    </rPh>
    <phoneticPr fontId="9"/>
  </si>
  <si>
    <t>介護支援専門員</t>
    <rPh sb="0" eb="2">
      <t>カイゴ</t>
    </rPh>
    <rPh sb="2" eb="4">
      <t>シエン</t>
    </rPh>
    <rPh sb="4" eb="7">
      <t>センモンイン</t>
    </rPh>
    <phoneticPr fontId="9"/>
  </si>
  <si>
    <t>○○　A郞</t>
    <rPh sb="4" eb="5">
      <t>ロウ</t>
    </rPh>
    <phoneticPr fontId="9"/>
  </si>
  <si>
    <t>○○　B子</t>
    <rPh sb="4" eb="5">
      <t>コ</t>
    </rPh>
    <phoneticPr fontId="9"/>
  </si>
  <si>
    <t>○○　C子</t>
    <rPh sb="4" eb="5">
      <t>コ</t>
    </rPh>
    <phoneticPr fontId="9"/>
  </si>
  <si>
    <t>C</t>
  </si>
  <si>
    <t>○○　D子</t>
    <rPh sb="4" eb="5">
      <t>コ</t>
    </rPh>
    <phoneticPr fontId="9"/>
  </si>
  <si>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9"/>
  </si>
  <si>
    <t>（勤務形態の記号）</t>
    <rPh sb="1" eb="3">
      <t>キンム</t>
    </rPh>
    <rPh sb="3" eb="5">
      <t>ケイタイ</t>
    </rPh>
    <rPh sb="6" eb="8">
      <t>キゴウ</t>
    </rPh>
    <phoneticPr fontId="9"/>
  </si>
  <si>
    <t>勤務形態</t>
    <rPh sb="0" eb="2">
      <t>キンム</t>
    </rPh>
    <rPh sb="2" eb="4">
      <t>ケイタイ</t>
    </rPh>
    <phoneticPr fontId="9"/>
  </si>
  <si>
    <t>勤務時間数合計</t>
    <rPh sb="0" eb="2">
      <t>キンム</t>
    </rPh>
    <rPh sb="2" eb="5">
      <t>ジカンスウ</t>
    </rPh>
    <rPh sb="5" eb="7">
      <t>ゴウケイ</t>
    </rPh>
    <phoneticPr fontId="9"/>
  </si>
  <si>
    <t>常勤換算の対象時間数</t>
    <rPh sb="0" eb="2">
      <t>ジョウキン</t>
    </rPh>
    <rPh sb="2" eb="4">
      <t>カンサン</t>
    </rPh>
    <rPh sb="5" eb="7">
      <t>タイショウ</t>
    </rPh>
    <rPh sb="7" eb="9">
      <t>ジカン</t>
    </rPh>
    <rPh sb="9" eb="10">
      <t>スウ</t>
    </rPh>
    <phoneticPr fontId="9"/>
  </si>
  <si>
    <t>常勤換算方法対象外の</t>
    <rPh sb="0" eb="2">
      <t>ジョウキン</t>
    </rPh>
    <rPh sb="2" eb="4">
      <t>カンサン</t>
    </rPh>
    <rPh sb="4" eb="6">
      <t>ホウホウ</t>
    </rPh>
    <rPh sb="6" eb="9">
      <t>タイショウガイ</t>
    </rPh>
    <phoneticPr fontId="9"/>
  </si>
  <si>
    <t>記号</t>
    <rPh sb="0" eb="2">
      <t>キゴウ</t>
    </rPh>
    <phoneticPr fontId="9"/>
  </si>
  <si>
    <t>区分</t>
    <rPh sb="0" eb="2">
      <t>クブン</t>
    </rPh>
    <phoneticPr fontId="9"/>
  </si>
  <si>
    <t>当月合計</t>
    <rPh sb="0" eb="2">
      <t>トウゲツ</t>
    </rPh>
    <rPh sb="2" eb="4">
      <t>ゴウケイ</t>
    </rPh>
    <phoneticPr fontId="9"/>
  </si>
  <si>
    <t>週平均</t>
    <rPh sb="0" eb="3">
      <t>シュウヘイキン</t>
    </rPh>
    <phoneticPr fontId="9"/>
  </si>
  <si>
    <t>常勤の従業者の人数</t>
    <rPh sb="0" eb="2">
      <t>ジョウキン</t>
    </rPh>
    <rPh sb="3" eb="6">
      <t>ジュウギョウシャ</t>
    </rPh>
    <rPh sb="7" eb="9">
      <t>ニンズウ</t>
    </rPh>
    <phoneticPr fontId="9"/>
  </si>
  <si>
    <t>A</t>
    <phoneticPr fontId="9"/>
  </si>
  <si>
    <t>常勤で専従</t>
    <rPh sb="0" eb="2">
      <t>ジョウキン</t>
    </rPh>
    <rPh sb="3" eb="5">
      <t>センジュウ</t>
    </rPh>
    <phoneticPr fontId="9"/>
  </si>
  <si>
    <t>B</t>
    <phoneticPr fontId="9"/>
  </si>
  <si>
    <t>常勤で兼務</t>
    <rPh sb="0" eb="2">
      <t>ジョウキン</t>
    </rPh>
    <rPh sb="3" eb="5">
      <t>ケンム</t>
    </rPh>
    <phoneticPr fontId="9"/>
  </si>
  <si>
    <t>C</t>
    <phoneticPr fontId="9"/>
  </si>
  <si>
    <t>非常勤で専従</t>
    <rPh sb="0" eb="3">
      <t>ヒジョウキン</t>
    </rPh>
    <rPh sb="4" eb="6">
      <t>センジュウ</t>
    </rPh>
    <phoneticPr fontId="9"/>
  </si>
  <si>
    <t>-</t>
    <phoneticPr fontId="9"/>
  </si>
  <si>
    <t>D</t>
    <phoneticPr fontId="9"/>
  </si>
  <si>
    <t>非常勤で兼務</t>
    <rPh sb="0" eb="3">
      <t>ヒジョウキン</t>
    </rPh>
    <rPh sb="4" eb="6">
      <t>ケンム</t>
    </rPh>
    <phoneticPr fontId="9"/>
  </si>
  <si>
    <t>合計</t>
    <rPh sb="0" eb="2">
      <t>ゴウケイ</t>
    </rPh>
    <phoneticPr fontId="9"/>
  </si>
  <si>
    <t>■ 常勤換算方法による人数</t>
    <rPh sb="2" eb="4">
      <t>ジョウキン</t>
    </rPh>
    <rPh sb="4" eb="6">
      <t>カンサン</t>
    </rPh>
    <rPh sb="6" eb="8">
      <t>ホウホウ</t>
    </rPh>
    <rPh sb="11" eb="13">
      <t>ニンズウ</t>
    </rPh>
    <phoneticPr fontId="9"/>
  </si>
  <si>
    <t>基準：</t>
    <rPh sb="0" eb="2">
      <t>キジュン</t>
    </rPh>
    <phoneticPr fontId="9"/>
  </si>
  <si>
    <t>週</t>
  </si>
  <si>
    <t>常勤換算の</t>
    <rPh sb="0" eb="2">
      <t>ジョウキン</t>
    </rPh>
    <rPh sb="2" eb="4">
      <t>カンサン</t>
    </rPh>
    <phoneticPr fontId="9"/>
  </si>
  <si>
    <t>常勤の従業者が</t>
    <rPh sb="0" eb="2">
      <t>ジョウキン</t>
    </rPh>
    <rPh sb="3" eb="6">
      <t>ジュウギョウシャ</t>
    </rPh>
    <phoneticPr fontId="9"/>
  </si>
  <si>
    <t>常勤換算後の人数</t>
    <rPh sb="0" eb="2">
      <t>ジョウキン</t>
    </rPh>
    <rPh sb="2" eb="4">
      <t>カンサン</t>
    </rPh>
    <rPh sb="4" eb="5">
      <t>ゴ</t>
    </rPh>
    <rPh sb="6" eb="8">
      <t>ニンズウ</t>
    </rPh>
    <phoneticPr fontId="9"/>
  </si>
  <si>
    <t>÷</t>
    <phoneticPr fontId="9"/>
  </si>
  <si>
    <t>＝</t>
    <phoneticPr fontId="9"/>
  </si>
  <si>
    <t>（小数点第2位以下切り捨て）</t>
    <rPh sb="1" eb="4">
      <t>ショウスウテン</t>
    </rPh>
    <rPh sb="4" eb="5">
      <t>ダイ</t>
    </rPh>
    <rPh sb="6" eb="7">
      <t>イ</t>
    </rPh>
    <rPh sb="7" eb="9">
      <t>イカ</t>
    </rPh>
    <rPh sb="9" eb="10">
      <t>キ</t>
    </rPh>
    <rPh sb="11" eb="12">
      <t>ス</t>
    </rPh>
    <phoneticPr fontId="9"/>
  </si>
  <si>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9"/>
  </si>
  <si>
    <t>常勤の従業者の人数</t>
  </si>
  <si>
    <t>常勤換算方法による人数</t>
    <rPh sb="0" eb="2">
      <t>ジョウキン</t>
    </rPh>
    <rPh sb="2" eb="4">
      <t>カンサン</t>
    </rPh>
    <rPh sb="4" eb="6">
      <t>ホウホウ</t>
    </rPh>
    <rPh sb="9" eb="11">
      <t>ニンズウ</t>
    </rPh>
    <phoneticPr fontId="9"/>
  </si>
  <si>
    <t>＋</t>
    <phoneticPr fontId="9"/>
  </si>
  <si>
    <t>≪提出不要≫</t>
    <rPh sb="1" eb="3">
      <t>テイシュツ</t>
    </rPh>
    <rPh sb="3" eb="5">
      <t>フヨウ</t>
    </rPh>
    <phoneticPr fontId="9"/>
  </si>
  <si>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</si>
  <si>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・・・直接入力する必要がある箇所です。</t>
    <rPh sb="3" eb="5">
      <t>チョクセツ</t>
    </rPh>
    <rPh sb="5" eb="7">
      <t>ニュウリョク</t>
    </rPh>
    <rPh sb="9" eb="11">
      <t>ヒツヨウ</t>
    </rPh>
    <rPh sb="14" eb="16">
      <t>カショ</t>
    </rPh>
    <phoneticPr fontId="9"/>
  </si>
  <si>
    <t>下記の記入方法に従って、入力してください。</t>
    <rPh sb="0" eb="2">
      <t>カキ</t>
    </rPh>
    <rPh sb="3" eb="5">
      <t>キニュウ</t>
    </rPh>
    <rPh sb="5" eb="7">
      <t>ホウホウ</t>
    </rPh>
    <rPh sb="8" eb="9">
      <t>シタガ</t>
    </rPh>
    <rPh sb="12" eb="14">
      <t>ニュウリョク</t>
    </rPh>
    <phoneticPr fontId="9"/>
  </si>
  <si>
    <t>・・・プルダウンから選択して入力する必要がある箇所です。</t>
    <rPh sb="10" eb="12">
      <t>センタク</t>
    </rPh>
    <rPh sb="14" eb="16">
      <t>ニュウリョク</t>
    </rPh>
    <rPh sb="18" eb="20">
      <t>ヒツヨウ</t>
    </rPh>
    <rPh sb="23" eb="25">
      <t>カショ</t>
    </rPh>
    <phoneticPr fontId="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</si>
  <si>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</si>
  <si>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9"/>
  </si>
  <si>
    <t>　(1) 「４週」・「暦月」のいずれかを選択してください。</t>
    <rPh sb="7" eb="8">
      <t>シュウ</t>
    </rPh>
    <rPh sb="11" eb="12">
      <t>レキ</t>
    </rPh>
    <rPh sb="12" eb="13">
      <t>ツキ</t>
    </rPh>
    <rPh sb="20" eb="22">
      <t>センタク</t>
    </rPh>
    <phoneticPr fontId="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</si>
  <si>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</si>
  <si>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9"/>
  </si>
  <si>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9"/>
  </si>
  <si>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9"/>
  </si>
  <si>
    <t xml:space="preserve"> 　　 記入の順序は、職種ごとにまとめてください。</t>
    <rPh sb="4" eb="6">
      <t>キニュウ</t>
    </rPh>
    <rPh sb="7" eb="9">
      <t>ジュンジョ</t>
    </rPh>
    <rPh sb="11" eb="13">
      <t>ショクシュ</t>
    </rPh>
    <phoneticPr fontId="9"/>
  </si>
  <si>
    <t>職種名</t>
    <rPh sb="0" eb="2">
      <t>ショクシュ</t>
    </rPh>
    <rPh sb="2" eb="3">
      <t>メイ</t>
    </rPh>
    <phoneticPr fontId="9"/>
  </si>
  <si>
    <t>介護予防支援担当職員</t>
    <rPh sb="0" eb="2">
      <t>カイゴ</t>
    </rPh>
    <rPh sb="2" eb="4">
      <t>ヨボウ</t>
    </rPh>
    <rPh sb="4" eb="6">
      <t>シエン</t>
    </rPh>
    <rPh sb="6" eb="8">
      <t>タントウ</t>
    </rPh>
    <rPh sb="8" eb="10">
      <t>ショクイン</t>
    </rPh>
    <phoneticPr fontId="9"/>
  </si>
  <si>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</si>
  <si>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9"/>
  </si>
  <si>
    <t>（注）常勤・非常勤の区分について</t>
    <rPh sb="1" eb="2">
      <t>チュウ</t>
    </rPh>
    <rPh sb="3" eb="5">
      <t>ジョウキン</t>
    </rPh>
    <rPh sb="6" eb="9">
      <t>ヒジョウキン</t>
    </rPh>
    <rPh sb="10" eb="12">
      <t>クブン</t>
    </rPh>
    <phoneticPr fontId="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</si>
  <si>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</si>
  <si>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9"/>
  </si>
  <si>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</si>
  <si>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</si>
  <si>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9"/>
  </si>
  <si>
    <t>　(8) 従業者の氏名を記入してください。</t>
    <rPh sb="5" eb="8">
      <t>ジュウギョウシャ</t>
    </rPh>
    <rPh sb="9" eb="11">
      <t>シメイ</t>
    </rPh>
    <rPh sb="12" eb="14">
      <t>キニュウ</t>
    </rPh>
    <phoneticPr fontId="9"/>
  </si>
  <si>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9"/>
  </si>
  <si>
    <t>　　  ※ 指定基準の確認に際しては、４週分の入力で差し支えありません。</t>
    <phoneticPr fontId="9"/>
  </si>
  <si>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</si>
  <si>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9"/>
  </si>
  <si>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9"/>
  </si>
  <si>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</si>
  <si>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9"/>
  </si>
  <si>
    <t>　　　 その他、特記事項欄としてもご活用ください。</t>
    <rPh sb="6" eb="7">
      <t>タ</t>
    </rPh>
    <rPh sb="8" eb="10">
      <t>トッキ</t>
    </rPh>
    <rPh sb="10" eb="12">
      <t>ジコウ</t>
    </rPh>
    <rPh sb="12" eb="13">
      <t>ラン</t>
    </rPh>
    <rPh sb="18" eb="20">
      <t>カツヨウ</t>
    </rPh>
    <phoneticPr fontId="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</si>
  <si>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9"/>
  </si>
  <si>
    <t>　　　　○ 常勤換算方法とは、非常勤の従業者について「事業所の従業者の勤務延時間数を当該事業所において常勤の従業者が勤務すべき時間数で除することにより、</t>
    <phoneticPr fontId="9"/>
  </si>
  <si>
    <t>　　　　　常勤の従業者の員数に換算する方法」であるため、常勤の従業者については常勤換算方法によらず、実人数で計算する。</t>
    <phoneticPr fontId="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</si>
  <si>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9"/>
  </si>
  <si>
    <t>　　　　　手入力すること。</t>
    <phoneticPr fontId="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</si>
  <si>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</si>
  <si>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</si>
  <si>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9"/>
  </si>
  <si>
    <t>１．サービス種別</t>
    <rPh sb="6" eb="8">
      <t>シュベツ</t>
    </rPh>
    <phoneticPr fontId="9"/>
  </si>
  <si>
    <t>サービス種別名</t>
    <rPh sb="4" eb="6">
      <t>シュベツ</t>
    </rPh>
    <rPh sb="6" eb="7">
      <t>メイ</t>
    </rPh>
    <phoneticPr fontId="9"/>
  </si>
  <si>
    <t>介護予防支援</t>
    <rPh sb="0" eb="2">
      <t>カイゴ</t>
    </rPh>
    <rPh sb="2" eb="4">
      <t>ヨボウ</t>
    </rPh>
    <rPh sb="4" eb="6">
      <t>シエン</t>
    </rPh>
    <phoneticPr fontId="9"/>
  </si>
  <si>
    <t>２．職種名・資格名称</t>
    <rPh sb="2" eb="4">
      <t>ショクシュ</t>
    </rPh>
    <rPh sb="4" eb="5">
      <t>メイ</t>
    </rPh>
    <rPh sb="6" eb="8">
      <t>シカク</t>
    </rPh>
    <rPh sb="8" eb="10">
      <t>メイショウ</t>
    </rPh>
    <phoneticPr fontId="9"/>
  </si>
  <si>
    <t>ー</t>
    <phoneticPr fontId="9"/>
  </si>
  <si>
    <t>資格</t>
    <rPh sb="0" eb="2">
      <t>シカク</t>
    </rPh>
    <phoneticPr fontId="9"/>
  </si>
  <si>
    <t>保健師</t>
    <rPh sb="0" eb="3">
      <t>ホケンシ</t>
    </rPh>
    <phoneticPr fontId="9"/>
  </si>
  <si>
    <t>ー</t>
  </si>
  <si>
    <t>社会福祉士</t>
    <rPh sb="0" eb="2">
      <t>シャカイ</t>
    </rPh>
    <rPh sb="2" eb="5">
      <t>フクシシ</t>
    </rPh>
    <phoneticPr fontId="9"/>
  </si>
  <si>
    <t>経験ある看護師</t>
    <rPh sb="0" eb="2">
      <t>ケイケン</t>
    </rPh>
    <rPh sb="4" eb="7">
      <t>カンゴシ</t>
    </rPh>
    <phoneticPr fontId="9"/>
  </si>
  <si>
    <t>社会福祉主事（3年以上従事）</t>
    <rPh sb="0" eb="2">
      <t>シャカイ</t>
    </rPh>
    <rPh sb="2" eb="4">
      <t>フクシ</t>
    </rPh>
    <rPh sb="4" eb="6">
      <t>シュジ</t>
    </rPh>
    <rPh sb="8" eb="9">
      <t>ネン</t>
    </rPh>
    <rPh sb="9" eb="11">
      <t>イジョウ</t>
    </rPh>
    <rPh sb="11" eb="13">
      <t>ジュウジ</t>
    </rPh>
    <phoneticPr fontId="9"/>
  </si>
  <si>
    <t>【自治体の皆様へ】</t>
    <rPh sb="1" eb="4">
      <t>ジチタイ</t>
    </rPh>
    <rPh sb="5" eb="7">
      <t>ミナサマ</t>
    </rPh>
    <phoneticPr fontId="9"/>
  </si>
  <si>
    <t>※ INDIRECT関数使用のため、以下のとおりセルに「名前の定義」をしています。</t>
    <rPh sb="10" eb="12">
      <t>カンスウ</t>
    </rPh>
    <rPh sb="12" eb="14">
      <t>シヨウ</t>
    </rPh>
    <rPh sb="18" eb="20">
      <t>イカ</t>
    </rPh>
    <rPh sb="28" eb="30">
      <t>ナマエ</t>
    </rPh>
    <rPh sb="31" eb="33">
      <t>テイギ</t>
    </rPh>
    <phoneticPr fontId="9"/>
  </si>
  <si>
    <t>　15行目・・・「職種」</t>
    <rPh sb="3" eb="5">
      <t>ギョウメ</t>
    </rPh>
    <rPh sb="9" eb="11">
      <t>ショクシュ</t>
    </rPh>
    <phoneticPr fontId="9"/>
  </si>
  <si>
    <t>　C列・・・「管理者」</t>
    <rPh sb="2" eb="3">
      <t>レツ</t>
    </rPh>
    <rPh sb="7" eb="10">
      <t>カンリシャ</t>
    </rPh>
    <phoneticPr fontId="9"/>
  </si>
  <si>
    <t>　D列・・・「介護支援専門員」</t>
    <rPh sb="2" eb="3">
      <t>レツ</t>
    </rPh>
    <rPh sb="7" eb="9">
      <t>カイゴ</t>
    </rPh>
    <rPh sb="9" eb="11">
      <t>シエン</t>
    </rPh>
    <rPh sb="11" eb="14">
      <t>センモンイン</t>
    </rPh>
    <phoneticPr fontId="9"/>
  </si>
  <si>
    <t>　E列・・・「介護予防支援担当職員」</t>
    <rPh sb="2" eb="3">
      <t>レツ</t>
    </rPh>
    <rPh sb="7" eb="9">
      <t>カイゴ</t>
    </rPh>
    <rPh sb="9" eb="11">
      <t>ヨボウ</t>
    </rPh>
    <rPh sb="11" eb="13">
      <t>シエン</t>
    </rPh>
    <rPh sb="13" eb="15">
      <t>タントウ</t>
    </rPh>
    <rPh sb="15" eb="17">
      <t>ショクイン</t>
    </rPh>
    <phoneticPr fontId="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</si>
  <si>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9"/>
  </si>
  <si>
    <t>　行が足りない場合は、適宜追加してください。</t>
    <rPh sb="1" eb="2">
      <t>ギョウ</t>
    </rPh>
    <rPh sb="3" eb="4">
      <t>タ</t>
    </rPh>
    <rPh sb="7" eb="9">
      <t>バアイ</t>
    </rPh>
    <rPh sb="11" eb="13">
      <t>テキギ</t>
    </rPh>
    <rPh sb="13" eb="15">
      <t>ツイカ</t>
    </rPh>
    <phoneticPr fontId="9"/>
  </si>
  <si>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</si>
  <si>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9"/>
  </si>
  <si>
    <t>　・「数式」タブ　⇒　「名前の定義」を選択</t>
    <rPh sb="3" eb="5">
      <t>スウシキ</t>
    </rPh>
    <rPh sb="12" eb="14">
      <t>ナマエ</t>
    </rPh>
    <rPh sb="15" eb="17">
      <t>テイギ</t>
    </rPh>
    <rPh sb="19" eb="21">
      <t>センタク</t>
    </rPh>
    <phoneticPr fontId="9"/>
  </si>
  <si>
    <t>　・「名前」に職種名を入力</t>
    <rPh sb="3" eb="5">
      <t>ナマエ</t>
    </rPh>
    <rPh sb="7" eb="9">
      <t>ショクシュ</t>
    </rPh>
    <rPh sb="9" eb="10">
      <t>メイ</t>
    </rPh>
    <rPh sb="11" eb="13">
      <t>ニュウリョク</t>
    </rPh>
    <phoneticPr fontId="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</si>
  <si>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</si>
  <si>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9"/>
  </si>
  <si>
    <t>（参考様式３）</t>
    <rPh sb="1" eb="3">
      <t>サンコウ</t>
    </rPh>
    <rPh sb="3" eb="5">
      <t>ヨウシキ</t>
    </rPh>
    <phoneticPr fontId="2"/>
  </si>
  <si>
    <t>事業所・施設の名称</t>
    <rPh sb="0" eb="3">
      <t>ジギョウショ</t>
    </rPh>
    <rPh sb="4" eb="6">
      <t>シセツ</t>
    </rPh>
    <rPh sb="7" eb="9">
      <t>メイショウ</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</si>
  <si>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</si>
  <si>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</si>
  <si>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</si>
  <si>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</si>
  <si>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</si>
  <si>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</si>
  <si>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</si>
  <si>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</si>
  <si>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</si>
  <si>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</si>
  <si>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20㎡</t>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</si>
  <si>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</si>
  <si>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</si>
  <si>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</si>
  <si>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</si>
  <si>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</si>
  <si>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</si>
  <si>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</si>
  <si>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（参考様式５）</t>
    <phoneticPr fontId="2"/>
  </si>
  <si>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</si>
  <si>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</si>
  <si>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</si>
  <si>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</si>
  <si>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2"/>
  </si>
  <si>
    <t>２  円滑かつ迅速に苦情処理を行うための処理体制・手順</t>
    <phoneticPr fontId="2"/>
  </si>
  <si>
    <t>３  苦情があったサービス事業者に対する対応方針等</t>
    <phoneticPr fontId="2"/>
  </si>
  <si>
    <t>４  その他参考事項</t>
    <phoneticPr fontId="2"/>
  </si>
  <si>
    <t>備考  上の事項は例示であり、これにかかわらず苦情処理に係る対応方針を具体的に記してください。</t>
  </si>
  <si>
    <t>（参考様式６）</t>
    <rPh sb="1" eb="3">
      <t>サンコウ</t>
    </rPh>
    <rPh sb="3" eb="5">
      <t>ヨウシキ</t>
    </rPh>
    <phoneticPr fontId="2"/>
  </si>
  <si>
    <t>誓　約　書</t>
    <phoneticPr fontId="2"/>
  </si>
  <si>
    <t>江東</t>
    <rPh sb="0" eb="2">
      <t>コウトウ</t>
    </rPh>
    <phoneticPr fontId="2"/>
  </si>
  <si>
    <t>区長     殿</t>
    <rPh sb="0" eb="1">
      <t>ク</t>
    </rPh>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</si>
  <si>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</si>
  <si>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</si>
  <si>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</si>
  <si>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</si>
  <si>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</si>
  <si>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</si>
  <si>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</si>
  <si>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（該当に○）</t>
    <rPh sb="1" eb="3">
      <t>ガイトウ</t>
    </rPh>
    <phoneticPr fontId="2"/>
  </si>
  <si>
    <t>（別紙②：居宅介護支援事業所向け）</t>
    <rPh sb="1" eb="3">
      <t>ベッシ</t>
    </rPh>
    <rPh sb="14" eb="15">
      <t>ム</t>
    </rPh>
    <phoneticPr fontId="31"/>
  </si>
  <si>
    <t>介護保険法第７９条第２項</t>
    <phoneticPr fontId="31"/>
  </si>
  <si>
    <t>申請者が、禁錮以上の刑に処せられ、その執行を終わり、又は執行を受けることがなくなるまでの者であるとき。</t>
    <phoneticPr fontId="2"/>
  </si>
  <si>
    <t>申請者が、労働に関する法律の規定であって政令で定めるものにより罰金の刑に処せられ、その執行を終わり、又は執行を受けることがなくなるまでの者であるとき。</t>
    <phoneticPr fontId="2"/>
  </si>
  <si>
    <t>（参考様式７）</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</si>
  <si>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</si>
  <si>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フリガナ</t>
    <phoneticPr fontId="2"/>
  </si>
  <si>
    <t>介護支援専門員番号</t>
    <rPh sb="0" eb="2">
      <t>カイゴ</t>
    </rPh>
    <rPh sb="2" eb="4">
      <t>シエン</t>
    </rPh>
    <rPh sb="4" eb="7">
      <t>センモンイン</t>
    </rPh>
    <rPh sb="7" eb="9">
      <t>バンゴウ</t>
    </rPh>
    <phoneticPr fontId="2"/>
  </si>
  <si>
    <t>氏　名</t>
    <rPh sb="0" eb="1">
      <t>シ</t>
    </rPh>
    <rPh sb="2" eb="3">
      <t>メイ</t>
    </rPh>
    <phoneticPr fontId="2"/>
  </si>
  <si>
    <t>年</t>
  </si>
  <si>
    <t>月</t>
  </si>
  <si>
    <t>日</t>
  </si>
  <si>
    <t>殿</t>
    <rPh sb="0" eb="1">
      <t>ドノ</t>
    </rPh>
    <phoneticPr fontId="2"/>
  </si>
  <si>
    <t>○</t>
    <phoneticPr fontId="2"/>
  </si>
  <si>
    <t>居宅介護支援</t>
    <rPh sb="0" eb="2">
      <t>キョタク</t>
    </rPh>
    <rPh sb="2" eb="4">
      <t>カイゴ</t>
    </rPh>
    <rPh sb="4" eb="6">
      <t>シエン</t>
    </rPh>
    <phoneticPr fontId="2"/>
  </si>
  <si>
    <t>別紙④：　介護予防支援事業所向け</t>
    <rPh sb="0" eb="2">
      <t>ベッシ</t>
    </rPh>
    <rPh sb="5" eb="7">
      <t>カイゴ</t>
    </rPh>
    <rPh sb="7" eb="9">
      <t>ヨボウ</t>
    </rPh>
    <rPh sb="9" eb="11">
      <t>シエン</t>
    </rPh>
    <rPh sb="14" eb="15">
      <t>ム</t>
    </rPh>
    <phoneticPr fontId="2"/>
  </si>
  <si>
    <t>　</t>
    <phoneticPr fontId="2"/>
  </si>
  <si>
    <t>（介護保険法第７９条第２項各号に規定する要件）</t>
    <phoneticPr fontId="2"/>
  </si>
  <si>
    <t>（１）</t>
    <phoneticPr fontId="2"/>
  </si>
  <si>
    <t>申請者が法人でないとき。</t>
    <rPh sb="4" eb="6">
      <t>ホウジン</t>
    </rPh>
    <phoneticPr fontId="2"/>
  </si>
  <si>
    <t>（２）</t>
    <phoneticPr fontId="2"/>
  </si>
  <si>
    <t>（３）</t>
    <phoneticPr fontId="2"/>
  </si>
  <si>
    <t xml:space="preserve">申請者が、第８１条第２項に規定する指定居宅介護支援の事業の運営に関する基準に従って適正な居宅介護支援事業の運営をすることができないと認められるとき。 </t>
    <phoneticPr fontId="2"/>
  </si>
  <si>
    <t>（３の２）</t>
    <phoneticPr fontId="2"/>
  </si>
  <si>
    <t>（４）</t>
    <phoneticPr fontId="2"/>
  </si>
  <si>
    <t xml:space="preserve">申請者が、介護保険法（平成９年法律第１２３号）その他国民の保健医療若しくは福祉に関する法律で政令で定めるものの規定により罰金の刑に処せられ、その執行を終わり、又は執行を受けることがなくなるまでの者であるとき。 </t>
    <rPh sb="5" eb="7">
      <t>カイゴ</t>
    </rPh>
    <rPh sb="7" eb="9">
      <t>ホケン</t>
    </rPh>
    <rPh sb="9" eb="10">
      <t>ホウ</t>
    </rPh>
    <rPh sb="11" eb="13">
      <t>ヘイセイ</t>
    </rPh>
    <rPh sb="14" eb="15">
      <t>ネン</t>
    </rPh>
    <rPh sb="15" eb="17">
      <t>ホウリツ</t>
    </rPh>
    <rPh sb="17" eb="18">
      <t>ダイ</t>
    </rPh>
    <rPh sb="21" eb="22">
      <t>ゴウ</t>
    </rPh>
    <phoneticPr fontId="2"/>
  </si>
  <si>
    <t>（４の２）</t>
    <phoneticPr fontId="2"/>
  </si>
  <si>
    <t>（４の３）</t>
    <phoneticPr fontId="2"/>
  </si>
  <si>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rPh sb="5" eb="8">
      <t>ホケンリョウ</t>
    </rPh>
    <rPh sb="8" eb="9">
      <t>トウ</t>
    </rPh>
    <rPh sb="29" eb="31">
      <t>ノウフ</t>
    </rPh>
    <rPh sb="31" eb="33">
      <t>ギム</t>
    </rPh>
    <rPh sb="34" eb="35">
      <t>サダ</t>
    </rPh>
    <phoneticPr fontId="2"/>
  </si>
  <si>
    <t>（５）</t>
    <phoneticPr fontId="2"/>
  </si>
  <si>
    <t>申請者が、第８４条第１項又は第１１５条の３５第６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</si>
  <si>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（５の２）</t>
    <phoneticPr fontId="2"/>
  </si>
  <si>
    <t>申請者と密接な関係を有する者が、第８４条第１項又は第１１５条の３５第６項の規定により指定を取り消され、その取消しの日から起算して５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</si>
  <si>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（６）</t>
    <phoneticPr fontId="2"/>
  </si>
  <si>
    <t>申請者が、第８４条第１項又は第１１５条の３５第６項の規定による指定の取消しの処分に係る行政手続法第１５条の規定による通知があった日から当該処分をする日又は処分をしないことを決定する日までの間に第８２条第２項の規定による事業の廃止の届出をした者(当該事業の廃止について相当の理由がある者を除く。)で、当該届出の日から起算して５年を経過しないものであるとき。</t>
    <phoneticPr fontId="2"/>
  </si>
  <si>
    <t>（６の２）</t>
    <phoneticPr fontId="2"/>
  </si>
  <si>
    <t>申請者が、第８３条第１項の規定による検査が行われた日から聴聞決定予定日(当該検査の結果に基づき第８４条第１項の規定による指定の取消しの処分に係る聴聞を行うか否かの決定をすることが見込まれる日として厚生労働省令で定めるところにより市町村長が当該申請者に当該検査が行われた日から１０日以内に特定の日を通知した場合における当該特定の日をいう。)までの間に第８２条第２項の規定による事業の廃止の届出をした者(当該事業の廃止について相当の理由がある者を除く。)で、当該届出の日から起算して５年を経過しないものであるとき。</t>
    <rPh sb="114" eb="118">
      <t>シチョウソンチョウ</t>
    </rPh>
    <phoneticPr fontId="2"/>
  </si>
  <si>
    <t>（６の３）</t>
    <phoneticPr fontId="2"/>
  </si>
  <si>
    <t>第６号に規定する期間内に第８２条第２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2"/>
  </si>
  <si>
    <t>（７）</t>
    <phoneticPr fontId="2"/>
  </si>
  <si>
    <t>申請者が、指定の申請前５年以内に居宅サービス等に関し不正又は著しく不当な行為をした者であるとき。</t>
    <phoneticPr fontId="2"/>
  </si>
  <si>
    <t>（８）</t>
    <phoneticPr fontId="2"/>
  </si>
  <si>
    <t>申請者が、法人で、その役員等のうちに第３号の２から第５号まで又は第６号から前号までのいずれかに該当する者のあるものであるとき。</t>
    <phoneticPr fontId="2"/>
  </si>
  <si>
    <t>（９）</t>
    <phoneticPr fontId="2"/>
  </si>
  <si>
    <t>申請者が、法人でない事業所で、その管理者が第３号の２から第５号まで又は第６号から第７号までのいずれかに該当する者であるとき。</t>
    <phoneticPr fontId="2"/>
  </si>
  <si>
    <t>（江東区指定居宅介護支援等の事業の人員及び運営の基準に関する条例）</t>
    <phoneticPr fontId="2"/>
  </si>
  <si>
    <t>第４条</t>
    <phoneticPr fontId="2"/>
  </si>
  <si>
    <t>法第７９条第２項第１号の条例で定める者は、法人とする。</t>
    <phoneticPr fontId="2"/>
  </si>
  <si>
    <t>２　前項に規定する法人の役員等（法第７９条第２項第５号に規定する役員等をいう。）は、江東区暴力団排除条例（平成２４年３月江東区条例第１号）第２条第２号に規定する暴力団員及び同条第３号に規定する暴力団関係者であってはならない。</t>
    <phoneticPr fontId="2"/>
  </si>
  <si>
    <t>当該申請に係る事業所の介護支援専門員の人員が、江東区指定居宅介護支援等の事業の人員及び運営の基準に関する条例（平成３０年３月江東区条例第２１号）で定める員数を満たしていないとき。</t>
    <rPh sb="23" eb="26">
      <t>コウトウク</t>
    </rPh>
    <rPh sb="26" eb="28">
      <t>シテイ</t>
    </rPh>
    <rPh sb="28" eb="30">
      <t>キョタク</t>
    </rPh>
    <rPh sb="30" eb="32">
      <t>カイゴ</t>
    </rPh>
    <rPh sb="32" eb="34">
      <t>シエン</t>
    </rPh>
    <rPh sb="34" eb="35">
      <t>トウ</t>
    </rPh>
    <rPh sb="36" eb="38">
      <t>ジギョウ</t>
    </rPh>
    <rPh sb="39" eb="41">
      <t>ジンイン</t>
    </rPh>
    <rPh sb="41" eb="42">
      <t>オヨ</t>
    </rPh>
    <rPh sb="43" eb="45">
      <t>ウンエイ</t>
    </rPh>
    <rPh sb="46" eb="48">
      <t>キジュン</t>
    </rPh>
    <rPh sb="49" eb="50">
      <t>カン</t>
    </rPh>
    <rPh sb="52" eb="54">
      <t>ジョウレイ</t>
    </rPh>
    <rPh sb="55" eb="57">
      <t>ヘイセイ</t>
    </rPh>
    <rPh sb="59" eb="60">
      <t>ネン</t>
    </rPh>
    <rPh sb="61" eb="62">
      <t>ガツ</t>
    </rPh>
    <rPh sb="62" eb="65">
      <t>コウトウク</t>
    </rPh>
    <rPh sb="65" eb="67">
      <t>ジョウレイ</t>
    </rPh>
    <rPh sb="67" eb="68">
      <t>ダイ</t>
    </rPh>
    <rPh sb="70" eb="71">
      <t>ゴウ</t>
    </rPh>
    <phoneticPr fontId="2"/>
  </si>
  <si>
    <t>所在地</t>
    <rPh sb="0" eb="3">
      <t>ショザイチ</t>
    </rPh>
    <phoneticPr fontId="2"/>
  </si>
  <si>
    <t>名称</t>
    <rPh sb="0" eb="2">
      <t>メイショウ</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</si>
  <si>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</si>
  <si>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</si>
  <si>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</si>
  <si>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</si>
  <si>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</si>
  <si>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</si>
  <si>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</si>
  <si>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（内線）</t>
    <rPh sb="1" eb="3">
      <t>ナイセン</t>
    </rPh>
    <phoneticPr fontId="2"/>
  </si>
  <si>
    <t>付表 10  指定居宅介護支援事業所の指定に係る記載事項</t>
    <phoneticPr fontId="2"/>
  </si>
  <si>
    <t>事業所番号</t>
    <rPh sb="0" eb="3">
      <t>ジギョウショ</t>
    </rPh>
    <rPh sb="3" eb="5">
      <t>バンゴウ</t>
    </rPh>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</si>
  <si>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2"/>
  </si>
  <si>
    <t>別記第３号様式（第３条関係）</t>
    <rPh sb="0" eb="2">
      <t>ベッキ</t>
    </rPh>
    <rPh sb="8" eb="9">
      <t>ダイ</t>
    </rPh>
    <rPh sb="10" eb="11">
      <t>ジョウ</t>
    </rPh>
    <rPh sb="11" eb="13">
      <t>カンケイ</t>
    </rPh>
    <phoneticPr fontId="2"/>
  </si>
  <si>
    <t>変更届出書</t>
    <rPh sb="0" eb="2">
      <t>ヘンコウ</t>
    </rPh>
    <rPh sb="2" eb="4">
      <t>トドケデ</t>
    </rPh>
    <rPh sb="4" eb="5">
      <t>ショ</t>
    </rPh>
    <phoneticPr fontId="2"/>
  </si>
  <si>
    <t>江東区長　</t>
    <rPh sb="0" eb="4">
      <t>コウトウクチョウ</t>
    </rPh>
    <phoneticPr fontId="2"/>
  </si>
  <si>
    <t>申請者</t>
    <rPh sb="0" eb="2">
      <t>シンセイ</t>
    </rPh>
    <rPh sb="2" eb="3">
      <t>シャ</t>
    </rPh>
    <phoneticPr fontId="2"/>
  </si>
  <si>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</si>
  <si>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</si>
  <si>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介護保険事業所番号</t>
    <rPh sb="0" eb="2">
      <t>カイゴ</t>
    </rPh>
    <rPh sb="2" eb="4">
      <t>ホケン</t>
    </rPh>
    <rPh sb="4" eb="7">
      <t>ジギョウショ</t>
    </rPh>
    <rPh sb="6" eb="7">
      <t>ショ</t>
    </rPh>
    <rPh sb="7" eb="9">
      <t>バンゴウ</t>
    </rPh>
    <phoneticPr fontId="2"/>
  </si>
  <si>
    <t>指定内容を変更した事業所等</t>
    <rPh sb="0" eb="2">
      <t>シテイ</t>
    </rPh>
    <rPh sb="2" eb="4">
      <t>ナイヨウ</t>
    </rPh>
    <rPh sb="5" eb="7">
      <t>ヘンコウ</t>
    </rPh>
    <rPh sb="9" eb="12">
      <t>ジギョウショ</t>
    </rPh>
    <rPh sb="12" eb="13">
      <t>トウ</t>
    </rPh>
    <phoneticPr fontId="2"/>
  </si>
  <si>
    <t>サービスの種類</t>
    <rPh sb="5" eb="7">
      <t>シュルイ</t>
    </rPh>
    <phoneticPr fontId="2"/>
  </si>
  <si>
    <t>変更年月日</t>
    <rPh sb="0" eb="2">
      <t>ヘンコウ</t>
    </rPh>
    <rPh sb="2" eb="5">
      <t>ネンガッピ</t>
    </rPh>
    <phoneticPr fontId="2"/>
  </si>
  <si>
    <t>月</t>
    <rPh sb="0" eb="1">
      <t>ガツ</t>
    </rPh>
    <phoneticPr fontId="2"/>
  </si>
  <si>
    <t>日</t>
    <rPh sb="0" eb="1">
      <t>ヒ</t>
    </rPh>
    <phoneticPr fontId="2"/>
  </si>
  <si>
    <t>変更があった事項（該当に○）</t>
    <rPh sb="0" eb="2">
      <t>ヘンコウ</t>
    </rPh>
    <rPh sb="6" eb="8">
      <t>ジコウ</t>
    </rPh>
    <rPh sb="9" eb="11">
      <t>ガイトウ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</si>
  <si>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</si>
  <si>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</si>
  <si>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</si>
  <si>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</si>
  <si>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申請者の名称</t>
    <rPh sb="0" eb="3">
      <t>シンセイシャ</t>
    </rPh>
    <rPh sb="4" eb="6">
      <t>メイショウ</t>
    </rPh>
    <phoneticPr fontId="2"/>
  </si>
  <si>
    <t>主たる事務所の所在地</t>
    <rPh sb="0" eb="1">
      <t>オモ</t>
    </rPh>
    <rPh sb="3" eb="5">
      <t>ジム</t>
    </rPh>
    <rPh sb="5" eb="6">
      <t>ショ</t>
    </rPh>
    <rPh sb="7" eb="10">
      <t>ショザイチ</t>
    </rPh>
    <phoneticPr fontId="2"/>
  </si>
  <si>
    <t>法人等の種類</t>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</si>
  <si>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
  </si>
  <si>
    <t>登記事項証明書、条例等</t>
    <rPh sb="0" eb="2">
      <t>トウキ</t>
    </rPh>
    <rPh sb="2" eb="4">
      <t>ジコウ</t>
    </rPh>
    <rPh sb="4" eb="7">
      <t>ショウメイショ</t>
    </rPh>
    <rPh sb="8" eb="11">
      <t>ジョウレイナド</t>
    </rPh>
    <phoneticPr fontId="2"/>
  </si>
  <si>
    <t>（当該事業に関するものに限る。）</t>
    <phoneticPr fontId="2"/>
  </si>
  <si>
    <t>共生型サービスの該当有無</t>
    <phoneticPr fontId="2"/>
  </si>
  <si>
    <t>事業所（施設）の建物の構造、専用区画等</t>
    <phoneticPr fontId="2"/>
  </si>
  <si>
    <t xml:space="preserve">事業所（施設）の管理者の氏名、生年月日及び住所
</t>
    <phoneticPr fontId="2"/>
  </si>
  <si>
    <t>（変更後）</t>
    <rPh sb="1" eb="3">
      <t>ヘンコウ</t>
    </rPh>
    <rPh sb="3" eb="4">
      <t>ゴ</t>
    </rPh>
    <phoneticPr fontId="2"/>
  </si>
  <si>
    <t>運営規程</t>
    <phoneticPr fontId="2"/>
  </si>
  <si>
    <t>協力医療機関（病院）・協力歯科医療機関</t>
    <phoneticPr fontId="2"/>
  </si>
  <si>
    <t>事業所の種別等</t>
    <rPh sb="6" eb="7">
      <t>トウ</t>
    </rPh>
    <phoneticPr fontId="2"/>
  </si>
  <si>
    <t>介護老人福祉施設、介護老人保健施設、病院等</t>
    <phoneticPr fontId="2"/>
  </si>
  <si>
    <t>との連携・支援体制</t>
    <phoneticPr fontId="2"/>
  </si>
  <si>
    <t>本体施設、本体施設との移動経路等</t>
    <rPh sb="0" eb="2">
      <t>ホンタイ</t>
    </rPh>
    <rPh sb="2" eb="4">
      <t>シセツ</t>
    </rPh>
    <rPh sb="5" eb="7">
      <t>ホンタイ</t>
    </rPh>
    <rPh sb="7" eb="9">
      <t>シセツ</t>
    </rPh>
    <rPh sb="11" eb="13">
      <t>イドウ</t>
    </rPh>
    <rPh sb="13" eb="15">
      <t>ケイロ</t>
    </rPh>
    <rPh sb="15" eb="16">
      <t>トウ</t>
    </rPh>
    <phoneticPr fontId="2"/>
  </si>
  <si>
    <t>併設施設の状況等</t>
    <phoneticPr fontId="2"/>
  </si>
  <si>
    <t>連携する訪問看護を行う事業所の名称及び所在地</t>
    <phoneticPr fontId="2"/>
  </si>
  <si>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2"/>
  </si>
  <si>
    <t>居宅介護支援</t>
    <rPh sb="0" eb="6">
      <t>キョタクカイゴシエン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</si>
</sst>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
    <numFmt numFmtId="178" formatCode="#,##0&quot;人&quot;"/>
    <numFmt numFmtId="179" formatCode="#,##0.##"/>
    <numFmt numFmtId="180" formatCode="#,##0.0;[Red]\-#,##0.0"/>
    <numFmt numFmtId="181" formatCode="#,##0.0&quot;人&quot;"/>
    <numFmt numFmtId="182" formatCode="[$-411]ggge&quot;年&quot;m&quot;月&quot;d&quot;日&quot;;@"/>
    <numFmt numFmtId="183" formatCode="000"/>
    <numFmt numFmtId="184" formatCode="0000"/>
  </numFmts>
  <fonts count="50"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1"/>
      <name val="ＭＳ Ｐゴシック"/>
      <family val="3"/>
      <charset val="128"/>
      <scheme val="minor"/>
    </font>
    <font>
      <sz val="6"/>
      <name val="ＭＳ Ｐゴシック"/>
      <family val="2"/>
      <charset val="128"/>
      <scheme val="minor"/>
    </font>
    <font>
      <sz val="9"/>
      <color rgb="FF000000"/>
      <name val="Meiryo UI"/>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1"/>
      <name val="ＭＳ Ｐゴシック"/>
      <family val="3"/>
      <charset val="128"/>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name val="ＭＳ Ｐゴシック"/>
      <family val="3"/>
      <charset val="128"/>
    </font>
    <font>
      <b/>
      <sz val="10.5"/>
      <color rgb="FF000000"/>
      <name val="ＭＳ Ｐゴシック"/>
      <family val="3"/>
      <charset val="128"/>
      <scheme val="minor"/>
    </font>
    <font>
      <b/>
      <sz val="11"/>
      <color rgb="FF000000"/>
      <name val="ＭＳ Ｐゴシック"/>
      <family val="3"/>
      <charset val="128"/>
      <scheme val="minor"/>
    </font>
    <font>
      <sz val="11"/>
      <name val="ＭＳ Ｐ明朝"/>
      <family val="1"/>
      <charset val="128"/>
    </font>
    <font>
      <sz val="11"/>
      <name val="ＭＳ Ｐゴシック"/>
      <family val="2"/>
      <scheme val="minor"/>
    </font>
    <font>
      <sz val="12"/>
      <name val="ＭＳ Ｐ明朝"/>
      <family val="1"/>
      <charset val="128"/>
    </font>
    <font>
      <sz val="8"/>
      <name val="ＭＳ Ｐ明朝"/>
      <family val="1"/>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2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indexed="64"/>
      </top>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thin">
        <color rgb="FF000000"/>
      </bottom>
      <diagonal/>
    </border>
    <border>
      <left/>
      <right style="medium">
        <color indexed="64"/>
      </right>
      <top style="thin">
        <color indexed="64"/>
      </top>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2">
    <xf numFmtId="0" fontId="0" fillId="0" borderId="0"/>
    <xf numFmtId="0" fontId="7" fillId="0" borderId="0"/>
    <xf numFmtId="0" fontId="1" fillId="0" borderId="0">
      <alignment vertical="center"/>
    </xf>
    <xf numFmtId="38" fontId="1" fillId="0" borderId="0" applyFont="0" applyFill="0" applyBorder="0" applyAlignment="0" applyProtection="0">
      <alignment vertical="center"/>
    </xf>
    <xf numFmtId="0" fontId="27" fillId="0" borderId="0"/>
    <xf numFmtId="0" fontId="30" fillId="0" borderId="0"/>
    <xf numFmtId="0" fontId="27" fillId="0" borderId="0">
      <alignment vertical="center"/>
    </xf>
    <xf numFmtId="0" fontId="36" fillId="0" borderId="0" applyBorder="0"/>
    <xf numFmtId="0" fontId="27" fillId="0" borderId="0"/>
    <xf numFmtId="0" fontId="36" fillId="0" borderId="0" applyBorder="0"/>
    <xf numFmtId="0" fontId="27" fillId="0" borderId="0">
      <alignment vertical="center"/>
    </xf>
    <xf numFmtId="0" fontId="36" fillId="0" borderId="0" applyBorder="0"/>
  </cellStyleXfs>
  <cellXfs count="623">
    <xf numFmtId="0" fontId="0" fillId="0" borderId="0" xfId="0" applyFill="1" applyBorder="1" applyAlignment="1">
      <alignment horizontal="left" vertical="top"/>
    </xf>
    <xf numFmtId="0" fontId="11" fillId="0" borderId="0" xfId="2" applyFont="1" applyFill="1" applyAlignment="1" applyProtection="1">
      <alignment vertical="center"/>
    </xf>
    <xf numFmtId="0" fontId="11" fillId="0" borderId="0" xfId="2" applyFont="1" applyFill="1" applyAlignment="1" applyProtection="1">
      <alignment horizontal="left" vertical="center"/>
    </xf>
    <xf numFmtId="0" fontId="12" fillId="0" borderId="0" xfId="2" applyFont="1" applyFill="1" applyAlignment="1" applyProtection="1">
      <alignment horizontal="left" vertical="center"/>
    </xf>
    <xf numFmtId="0" fontId="12" fillId="0" borderId="0" xfId="2" applyFont="1" applyFill="1" applyAlignment="1" applyProtection="1">
      <alignment horizontal="right" vertical="center"/>
    </xf>
    <xf numFmtId="0" fontId="13" fillId="0" borderId="0" xfId="2" applyFont="1" applyFill="1" applyAlignment="1" applyProtection="1">
      <alignment horizontal="left" vertical="center"/>
    </xf>
    <xf numFmtId="0" fontId="11" fillId="0" borderId="0" xfId="2" applyFont="1" applyFill="1" applyAlignment="1" applyProtection="1">
      <alignment vertical="center"/>
      <protection locked="0"/>
    </xf>
    <xf numFmtId="0" fontId="12" fillId="0" borderId="0" xfId="2" applyFont="1" applyFill="1" applyAlignment="1" applyProtection="1">
      <alignment vertical="center"/>
    </xf>
    <xf numFmtId="0" fontId="12" fillId="0" borderId="0" xfId="2" applyFont="1" applyFill="1" applyAlignment="1" applyProtection="1">
      <alignment horizontal="right" vertical="center"/>
      <protection locked="0"/>
    </xf>
    <xf numFmtId="0" fontId="12" fillId="0" borderId="0" xfId="2" applyFont="1" applyFill="1" applyAlignment="1" applyProtection="1">
      <alignment vertical="center"/>
      <protection locked="0"/>
    </xf>
    <xf numFmtId="0" fontId="13" fillId="0" borderId="0" xfId="2" applyFont="1" applyFill="1" applyAlignment="1" applyProtection="1">
      <alignment horizontal="right" vertical="center"/>
    </xf>
    <xf numFmtId="0" fontId="13" fillId="2" borderId="0" xfId="2" applyFont="1" applyFill="1" applyAlignment="1" applyProtection="1">
      <alignment horizontal="center" vertical="center"/>
    </xf>
    <xf numFmtId="0" fontId="13" fillId="2" borderId="0" xfId="2" applyFont="1" applyFill="1" applyAlignment="1" applyProtection="1">
      <alignment horizontal="right" vertical="center"/>
    </xf>
    <xf numFmtId="0" fontId="13" fillId="2" borderId="0" xfId="2" applyFont="1" applyFill="1" applyAlignment="1" applyProtection="1">
      <alignment vertical="center"/>
    </xf>
    <xf numFmtId="0" fontId="13" fillId="0" borderId="0" xfId="2" applyFont="1" applyFill="1" applyAlignment="1" applyProtection="1">
      <alignment vertical="center"/>
    </xf>
    <xf numFmtId="0" fontId="12" fillId="0" borderId="0" xfId="2" applyFont="1" applyFill="1" applyAlignment="1" applyProtection="1">
      <alignment horizontal="center" vertical="center"/>
    </xf>
    <xf numFmtId="0" fontId="11" fillId="0" borderId="0" xfId="2" quotePrefix="1" applyFont="1" applyFill="1" applyAlignment="1" applyProtection="1">
      <alignment horizontal="center" vertical="center"/>
    </xf>
    <xf numFmtId="0" fontId="11" fillId="2" borderId="0" xfId="2" applyFont="1" applyFill="1" applyBorder="1" applyAlignment="1" applyProtection="1">
      <alignment vertical="center"/>
    </xf>
    <xf numFmtId="0" fontId="12" fillId="2" borderId="0" xfId="2" applyFont="1" applyFill="1" applyBorder="1" applyAlignment="1" applyProtection="1">
      <alignment horizontal="right" vertical="center"/>
    </xf>
    <xf numFmtId="0" fontId="12" fillId="2" borderId="0" xfId="2" applyFont="1" applyFill="1" applyBorder="1" applyProtection="1">
      <alignment vertical="center"/>
    </xf>
    <xf numFmtId="0" fontId="12" fillId="2" borderId="0" xfId="2" applyFont="1" applyFill="1" applyBorder="1" applyAlignment="1" applyProtection="1">
      <alignment horizontal="center" vertical="center"/>
    </xf>
    <xf numFmtId="0" fontId="12" fillId="0" borderId="0" xfId="2" applyFont="1" applyBorder="1" applyProtection="1">
      <alignment vertical="center"/>
    </xf>
    <xf numFmtId="0" fontId="11" fillId="2" borderId="0" xfId="2" applyFont="1" applyFill="1" applyBorder="1" applyAlignment="1" applyProtection="1">
      <alignment horizontal="center" vertical="center"/>
    </xf>
    <xf numFmtId="0" fontId="12" fillId="2" borderId="0" xfId="2" applyFont="1" applyFill="1" applyBorder="1" applyAlignment="1" applyProtection="1">
      <alignment vertical="center"/>
    </xf>
    <xf numFmtId="0" fontId="14" fillId="2" borderId="0" xfId="2" applyFont="1" applyFill="1" applyBorder="1" applyAlignment="1" applyProtection="1">
      <alignment horizontal="centerContinuous" vertical="center"/>
    </xf>
    <xf numFmtId="0" fontId="11" fillId="2" borderId="0" xfId="2" applyFont="1" applyFill="1" applyBorder="1" applyAlignment="1" applyProtection="1">
      <alignment horizontal="centerContinuous" vertical="center"/>
    </xf>
    <xf numFmtId="0" fontId="11" fillId="2" borderId="0" xfId="2" applyFont="1" applyFill="1" applyBorder="1" applyProtection="1">
      <alignment vertical="center"/>
    </xf>
    <xf numFmtId="0" fontId="11" fillId="0" borderId="0" xfId="2" applyFont="1" applyBorder="1" applyProtection="1">
      <alignment vertical="center"/>
    </xf>
    <xf numFmtId="0" fontId="11" fillId="0" borderId="0" xfId="2" applyFont="1" applyProtection="1">
      <alignment vertical="center"/>
    </xf>
    <xf numFmtId="0" fontId="14" fillId="0" borderId="0" xfId="2" applyFont="1" applyProtection="1">
      <alignment vertical="center"/>
    </xf>
    <xf numFmtId="0" fontId="11" fillId="0" borderId="0" xfId="2" applyFont="1" applyBorder="1" applyAlignment="1" applyProtection="1">
      <alignment vertical="center"/>
    </xf>
    <xf numFmtId="0" fontId="11" fillId="0" borderId="0" xfId="2" applyFont="1" applyAlignment="1" applyProtection="1">
      <alignment horizontal="center" vertical="center"/>
    </xf>
    <xf numFmtId="0" fontId="11" fillId="0" borderId="0" xfId="2" applyFont="1" applyAlignment="1" applyProtection="1">
      <alignment horizontal="right" vertical="center"/>
    </xf>
    <xf numFmtId="0" fontId="14" fillId="0" borderId="0" xfId="2" applyFont="1">
      <alignment vertical="center"/>
    </xf>
    <xf numFmtId="20" fontId="11" fillId="2" borderId="0" xfId="2" applyNumberFormat="1" applyFont="1" applyFill="1" applyBorder="1" applyAlignment="1" applyProtection="1">
      <alignment vertical="center"/>
    </xf>
    <xf numFmtId="20" fontId="11" fillId="2" borderId="0" xfId="2" applyNumberFormat="1" applyFont="1" applyFill="1" applyBorder="1" applyAlignment="1" applyProtection="1">
      <alignment horizontal="center" vertical="center"/>
    </xf>
    <xf numFmtId="176" fontId="11" fillId="2" borderId="0" xfId="2" applyNumberFormat="1" applyFont="1" applyFill="1" applyBorder="1" applyAlignment="1" applyProtection="1">
      <alignment vertical="center"/>
    </xf>
    <xf numFmtId="0" fontId="11" fillId="2" borderId="0" xfId="2" applyFont="1" applyFill="1" applyBorder="1" applyAlignment="1" applyProtection="1">
      <alignment horizontal="left" vertical="center"/>
    </xf>
    <xf numFmtId="0" fontId="11" fillId="0" borderId="0" xfId="2" applyFont="1" applyBorder="1" applyAlignment="1" applyProtection="1">
      <alignment horizontal="center" vertical="center"/>
    </xf>
    <xf numFmtId="0" fontId="14" fillId="0" borderId="0" xfId="2" applyFont="1" applyFill="1" applyAlignment="1" applyProtection="1">
      <alignment vertical="center"/>
    </xf>
    <xf numFmtId="0" fontId="14" fillId="0" borderId="0" xfId="2" applyFont="1" applyFill="1" applyAlignment="1" applyProtection="1">
      <alignment horizontal="left" vertical="center"/>
    </xf>
    <xf numFmtId="0" fontId="11" fillId="0" borderId="0" xfId="2" applyFont="1" applyFill="1" applyAlignment="1" applyProtection="1">
      <alignment horizontal="right" vertical="center"/>
    </xf>
    <xf numFmtId="0" fontId="11" fillId="0" borderId="0" xfId="2" applyFont="1" applyFill="1" applyAlignment="1" applyProtection="1">
      <alignment horizontal="center" vertical="center"/>
    </xf>
    <xf numFmtId="0" fontId="15" fillId="0" borderId="0" xfId="2" applyFont="1" applyFill="1" applyAlignment="1" applyProtection="1">
      <alignment vertical="center"/>
    </xf>
    <xf numFmtId="0" fontId="15" fillId="0" borderId="0" xfId="2" applyFont="1" applyFill="1" applyAlignment="1" applyProtection="1">
      <alignment horizontal="left" vertical="center"/>
    </xf>
    <xf numFmtId="0" fontId="15" fillId="0" borderId="0" xfId="2" applyFont="1" applyFill="1" applyBorder="1" applyAlignment="1" applyProtection="1">
      <alignment vertical="center"/>
    </xf>
    <xf numFmtId="0" fontId="15" fillId="0" borderId="0" xfId="2" applyFont="1" applyFill="1" applyAlignment="1" applyProtection="1">
      <alignment horizontal="right" vertical="center"/>
    </xf>
    <xf numFmtId="0" fontId="15" fillId="0" borderId="0" xfId="2" applyFont="1" applyFill="1" applyAlignment="1" applyProtection="1">
      <alignment horizontal="right" vertical="center"/>
      <protection locked="0"/>
    </xf>
    <xf numFmtId="0" fontId="15" fillId="0" borderId="0" xfId="2" applyFont="1" applyFill="1" applyAlignment="1" applyProtection="1">
      <alignment vertical="center"/>
      <protection locked="0"/>
    </xf>
    <xf numFmtId="0" fontId="14" fillId="0" borderId="71" xfId="2" applyFont="1" applyFill="1" applyBorder="1" applyAlignment="1" applyProtection="1">
      <alignment horizontal="center" vertical="center"/>
    </xf>
    <xf numFmtId="0" fontId="14" fillId="0" borderId="31" xfId="2" applyFont="1" applyFill="1" applyBorder="1" applyAlignment="1" applyProtection="1">
      <alignment horizontal="center" vertical="center"/>
    </xf>
    <xf numFmtId="0" fontId="14" fillId="0" borderId="72" xfId="2" applyFont="1" applyFill="1" applyBorder="1" applyAlignment="1" applyProtection="1">
      <alignment horizontal="center" vertical="center"/>
    </xf>
    <xf numFmtId="0" fontId="14" fillId="0" borderId="78" xfId="2" applyNumberFormat="1" applyFont="1" applyFill="1" applyBorder="1" applyAlignment="1" applyProtection="1">
      <alignment horizontal="center" vertical="center" wrapText="1"/>
    </xf>
    <xf numFmtId="0" fontId="14" fillId="0" borderId="79" xfId="2" applyNumberFormat="1" applyFont="1" applyFill="1" applyBorder="1" applyAlignment="1" applyProtection="1">
      <alignment horizontal="center" vertical="center" wrapText="1"/>
    </xf>
    <xf numFmtId="0" fontId="14" fillId="0" borderId="80" xfId="2" applyNumberFormat="1" applyFont="1" applyFill="1" applyBorder="1" applyAlignment="1" applyProtection="1">
      <alignment horizontal="center" vertical="center" wrapText="1"/>
    </xf>
    <xf numFmtId="0" fontId="11" fillId="0" borderId="81" xfId="2" applyFont="1" applyFill="1" applyBorder="1" applyAlignment="1" applyProtection="1">
      <alignment vertical="center"/>
    </xf>
    <xf numFmtId="177" fontId="11" fillId="5" borderId="87" xfId="2" applyNumberFormat="1" applyFont="1" applyFill="1" applyBorder="1" applyAlignment="1" applyProtection="1">
      <alignment horizontal="center" vertical="center" shrinkToFit="1"/>
      <protection locked="0"/>
    </xf>
    <xf numFmtId="177" fontId="11" fillId="5" borderId="88" xfId="2" applyNumberFormat="1" applyFont="1" applyFill="1" applyBorder="1" applyAlignment="1" applyProtection="1">
      <alignment horizontal="center" vertical="center" shrinkToFit="1"/>
      <protection locked="0"/>
    </xf>
    <xf numFmtId="177" fontId="11" fillId="5" borderId="89" xfId="2" applyNumberFormat="1" applyFont="1" applyFill="1" applyBorder="1" applyAlignment="1" applyProtection="1">
      <alignment horizontal="center" vertical="center" shrinkToFit="1"/>
      <protection locked="0"/>
    </xf>
    <xf numFmtId="0" fontId="11" fillId="0" borderId="90" xfId="2" applyFont="1" applyFill="1" applyBorder="1" applyAlignment="1" applyProtection="1">
      <alignment vertical="center"/>
    </xf>
    <xf numFmtId="177" fontId="11" fillId="5" borderId="91" xfId="2" applyNumberFormat="1" applyFont="1" applyFill="1" applyBorder="1" applyAlignment="1" applyProtection="1">
      <alignment horizontal="center" vertical="center" shrinkToFit="1"/>
      <protection locked="0"/>
    </xf>
    <xf numFmtId="177" fontId="11" fillId="5" borderId="92" xfId="2" applyNumberFormat="1" applyFont="1" applyFill="1" applyBorder="1" applyAlignment="1" applyProtection="1">
      <alignment horizontal="center" vertical="center" shrinkToFit="1"/>
      <protection locked="0"/>
    </xf>
    <xf numFmtId="177" fontId="11" fillId="5" borderId="93" xfId="2" applyNumberFormat="1" applyFont="1" applyFill="1" applyBorder="1" applyAlignment="1" applyProtection="1">
      <alignment horizontal="center" vertical="center" shrinkToFit="1"/>
      <protection locked="0"/>
    </xf>
    <xf numFmtId="0" fontId="11" fillId="0" borderId="94" xfId="2" applyFont="1" applyFill="1" applyBorder="1" applyAlignment="1" applyProtection="1">
      <alignment vertical="center"/>
    </xf>
    <xf numFmtId="177" fontId="11" fillId="5" borderId="78" xfId="2" applyNumberFormat="1" applyFont="1" applyFill="1" applyBorder="1" applyAlignment="1" applyProtection="1">
      <alignment horizontal="center" vertical="center" shrinkToFit="1"/>
      <protection locked="0"/>
    </xf>
    <xf numFmtId="177" fontId="11" fillId="5" borderId="79" xfId="2" applyNumberFormat="1" applyFont="1" applyFill="1" applyBorder="1" applyAlignment="1" applyProtection="1">
      <alignment horizontal="center" vertical="center" shrinkToFit="1"/>
      <protection locked="0"/>
    </xf>
    <xf numFmtId="177" fontId="11" fillId="5" borderId="80" xfId="2" applyNumberFormat="1" applyFont="1" applyFill="1" applyBorder="1" applyAlignment="1" applyProtection="1">
      <alignment horizontal="center" vertical="center" shrinkToFit="1"/>
      <protection locked="0"/>
    </xf>
    <xf numFmtId="0" fontId="17" fillId="0" borderId="0" xfId="2" applyFont="1" applyFill="1" applyAlignment="1" applyProtection="1">
      <alignment vertical="center"/>
    </xf>
    <xf numFmtId="0" fontId="15" fillId="0" borderId="0" xfId="2" applyFont="1" applyFill="1" applyBorder="1" applyAlignment="1" applyProtection="1">
      <alignment vertical="center" shrinkToFit="1"/>
    </xf>
    <xf numFmtId="0" fontId="16" fillId="0" borderId="0" xfId="2" applyFont="1" applyFill="1" applyBorder="1" applyAlignment="1" applyProtection="1">
      <alignment vertical="center" shrinkToFit="1"/>
    </xf>
    <xf numFmtId="0" fontId="15" fillId="0" borderId="60" xfId="2" applyFont="1" applyFill="1" applyBorder="1" applyAlignment="1" applyProtection="1">
      <alignmen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horizontal="left" vertical="center"/>
    </xf>
    <xf numFmtId="0" fontId="14" fillId="2" borderId="0" xfId="2" applyFont="1" applyFill="1" applyBorder="1" applyAlignment="1" applyProtection="1">
      <alignment vertical="center"/>
    </xf>
    <xf numFmtId="0" fontId="14" fillId="0" borderId="0" xfId="2" applyFont="1" applyFill="1" applyBorder="1" applyAlignment="1" applyProtection="1">
      <alignment horizontal="centerContinuous" vertical="center"/>
    </xf>
    <xf numFmtId="178" fontId="14" fillId="2" borderId="0" xfId="2" applyNumberFormat="1" applyFont="1" applyFill="1" applyBorder="1" applyAlignment="1" applyProtection="1">
      <alignment horizontal="center" vertical="center"/>
    </xf>
    <xf numFmtId="179" fontId="14" fillId="0" borderId="0" xfId="2" applyNumberFormat="1" applyFont="1" applyFill="1" applyBorder="1" applyAlignment="1" applyProtection="1">
      <alignment vertical="center"/>
    </xf>
    <xf numFmtId="179" fontId="14" fillId="0" borderId="0" xfId="2" applyNumberFormat="1" applyFont="1" applyFill="1" applyAlignment="1" applyProtection="1">
      <alignment vertical="center"/>
    </xf>
    <xf numFmtId="0" fontId="14" fillId="2" borderId="0" xfId="2" applyFont="1" applyFill="1" applyBorder="1" applyAlignment="1" applyProtection="1">
      <alignment horizontal="center" vertical="center"/>
    </xf>
    <xf numFmtId="180" fontId="14" fillId="2" borderId="0" xfId="3" applyNumberFormat="1" applyFont="1" applyFill="1" applyBorder="1" applyAlignment="1" applyProtection="1">
      <alignment horizontal="right" vertical="center"/>
    </xf>
    <xf numFmtId="180" fontId="14" fillId="2" borderId="0" xfId="3" applyNumberFormat="1" applyFont="1" applyFill="1" applyBorder="1" applyAlignment="1" applyProtection="1">
      <alignment vertical="center"/>
    </xf>
    <xf numFmtId="176" fontId="14" fillId="2" borderId="0" xfId="2" applyNumberFormat="1" applyFont="1" applyFill="1" applyBorder="1" applyAlignment="1" applyProtection="1">
      <alignment vertical="center"/>
    </xf>
    <xf numFmtId="0" fontId="14" fillId="0" borderId="0" xfId="2" applyFont="1" applyFill="1" applyBorder="1" applyAlignment="1" applyProtection="1">
      <alignment horizontal="right" vertical="center"/>
    </xf>
    <xf numFmtId="0" fontId="18" fillId="0" borderId="0" xfId="2" applyFont="1" applyFill="1" applyBorder="1" applyAlignment="1" applyProtection="1">
      <alignment vertical="center"/>
    </xf>
    <xf numFmtId="0" fontId="14" fillId="2" borderId="0" xfId="2" applyFont="1" applyFill="1" applyBorder="1" applyAlignment="1" applyProtection="1">
      <alignment horizontal="left" vertical="center"/>
    </xf>
    <xf numFmtId="0" fontId="14" fillId="0" borderId="0" xfId="2" applyFont="1" applyFill="1" applyBorder="1" applyAlignment="1" applyProtection="1">
      <alignment horizontal="center" vertical="center"/>
    </xf>
    <xf numFmtId="0" fontId="14" fillId="0" borderId="0" xfId="2" applyFont="1" applyFill="1" applyBorder="1" applyAlignment="1" applyProtection="1">
      <alignment vertical="center" wrapText="1"/>
    </xf>
    <xf numFmtId="0" fontId="14" fillId="0" borderId="0" xfId="2" applyFont="1" applyFill="1" applyBorder="1" applyAlignment="1" applyProtection="1">
      <alignment horizontal="justify" vertical="center" wrapText="1"/>
    </xf>
    <xf numFmtId="0" fontId="15" fillId="0" borderId="0" xfId="2" applyFont="1" applyFill="1" applyBorder="1" applyAlignment="1" applyProtection="1">
      <alignment horizontal="left" vertical="center"/>
      <protection locked="0"/>
    </xf>
    <xf numFmtId="0" fontId="15" fillId="0" borderId="0" xfId="2" applyFont="1" applyFill="1" applyBorder="1" applyAlignment="1" applyProtection="1">
      <alignment vertical="center"/>
      <protection locked="0"/>
    </xf>
    <xf numFmtId="0" fontId="15" fillId="0" borderId="0" xfId="2" applyFont="1" applyFill="1" applyBorder="1" applyAlignment="1" applyProtection="1">
      <alignment vertical="center" wrapText="1"/>
      <protection locked="0"/>
    </xf>
    <xf numFmtId="0" fontId="15" fillId="0" borderId="0" xfId="2" applyFont="1" applyFill="1" applyBorder="1" applyAlignment="1" applyProtection="1">
      <alignment horizontal="justify" vertical="center" wrapText="1"/>
      <protection locked="0"/>
    </xf>
    <xf numFmtId="0" fontId="11" fillId="0" borderId="0" xfId="2" applyFont="1" applyFill="1" applyAlignment="1">
      <alignment vertical="center"/>
    </xf>
    <xf numFmtId="0" fontId="12" fillId="0" borderId="0" xfId="2" applyFont="1" applyFill="1" applyAlignment="1">
      <alignment horizontal="right" vertical="center"/>
    </xf>
    <xf numFmtId="0" fontId="12" fillId="0" borderId="0" xfId="2" applyFont="1" applyFill="1" applyAlignment="1">
      <alignment vertical="center"/>
    </xf>
    <xf numFmtId="0" fontId="15" fillId="0" borderId="0" xfId="2" applyFont="1" applyFill="1" applyAlignment="1">
      <alignment horizontal="right" vertical="center"/>
    </xf>
    <xf numFmtId="0" fontId="15" fillId="0" borderId="0" xfId="2" applyFont="1" applyFill="1" applyAlignment="1">
      <alignment vertical="center"/>
    </xf>
    <xf numFmtId="0" fontId="11" fillId="0" borderId="72" xfId="2" applyFont="1" applyFill="1" applyBorder="1" applyAlignment="1" applyProtection="1">
      <alignment horizontal="center" vertical="center"/>
    </xf>
    <xf numFmtId="0" fontId="11" fillId="0" borderId="79" xfId="2" applyNumberFormat="1" applyFont="1" applyFill="1" applyBorder="1" applyAlignment="1" applyProtection="1">
      <alignment horizontal="center" vertical="center" wrapText="1"/>
    </xf>
    <xf numFmtId="0" fontId="15" fillId="0" borderId="0" xfId="2" applyFont="1" applyFill="1" applyBorder="1" applyAlignment="1" applyProtection="1">
      <alignment horizontal="left" vertical="center"/>
    </xf>
    <xf numFmtId="0" fontId="15" fillId="0" borderId="0" xfId="2" applyFont="1" applyFill="1" applyBorder="1" applyAlignment="1">
      <alignment horizontal="left" vertical="center"/>
    </xf>
    <xf numFmtId="0" fontId="15" fillId="0" borderId="0" xfId="2" applyFont="1" applyFill="1" applyBorder="1" applyAlignment="1">
      <alignment vertical="center"/>
    </xf>
    <xf numFmtId="0" fontId="15" fillId="0" borderId="0" xfId="2" applyFont="1" applyFill="1" applyBorder="1" applyAlignment="1">
      <alignment vertical="center" wrapText="1"/>
    </xf>
    <xf numFmtId="0" fontId="15" fillId="0" borderId="0" xfId="2" applyFont="1" applyFill="1" applyBorder="1" applyAlignment="1">
      <alignment horizontal="justify" vertical="center" wrapText="1"/>
    </xf>
    <xf numFmtId="0" fontId="1" fillId="2" borderId="0" xfId="2" applyFill="1">
      <alignment vertical="center"/>
    </xf>
    <xf numFmtId="0" fontId="13" fillId="2" borderId="0" xfId="2" applyFont="1" applyFill="1" applyAlignment="1">
      <alignment horizontal="left" vertical="center"/>
    </xf>
    <xf numFmtId="0" fontId="15" fillId="2" borderId="0" xfId="2" applyFont="1" applyFill="1" applyAlignment="1">
      <alignment horizontal="left" vertical="center"/>
    </xf>
    <xf numFmtId="0" fontId="15" fillId="2" borderId="0" xfId="2" applyFont="1" applyFill="1" applyAlignment="1">
      <alignment vertical="center"/>
    </xf>
    <xf numFmtId="0" fontId="15" fillId="5" borderId="31" xfId="2" applyFont="1" applyFill="1" applyBorder="1" applyAlignment="1">
      <alignment horizontal="left" vertical="center"/>
    </xf>
    <xf numFmtId="0" fontId="15" fillId="6" borderId="31" xfId="2" applyFont="1" applyFill="1" applyBorder="1" applyAlignment="1">
      <alignment horizontal="left" vertical="center"/>
    </xf>
    <xf numFmtId="0" fontId="19" fillId="2" borderId="0" xfId="2" applyFont="1" applyFill="1" applyAlignment="1">
      <alignment horizontal="left" vertical="center"/>
    </xf>
    <xf numFmtId="0" fontId="15" fillId="2" borderId="31" xfId="2" applyFont="1" applyFill="1" applyBorder="1" applyAlignment="1">
      <alignment horizontal="center" vertical="center"/>
    </xf>
    <xf numFmtId="0" fontId="15" fillId="2" borderId="31" xfId="2" applyFont="1" applyFill="1" applyBorder="1" applyAlignment="1">
      <alignment horizontal="left" vertical="center"/>
    </xf>
    <xf numFmtId="0" fontId="20" fillId="2" borderId="0" xfId="2" applyFont="1" applyFill="1" applyAlignment="1">
      <alignment horizontal="left" vertical="center"/>
    </xf>
    <xf numFmtId="0" fontId="15" fillId="2" borderId="0" xfId="2" applyFont="1" applyFill="1" applyAlignment="1">
      <alignment horizontal="left" vertical="center" wrapText="1"/>
    </xf>
    <xf numFmtId="0" fontId="20" fillId="2" borderId="0" xfId="2" applyFont="1" applyFill="1" applyBorder="1" applyAlignment="1">
      <alignment horizontal="left" vertical="center"/>
    </xf>
    <xf numFmtId="0" fontId="20" fillId="2" borderId="0" xfId="2" applyFont="1" applyFill="1" applyBorder="1" applyAlignment="1">
      <alignment vertical="center"/>
    </xf>
    <xf numFmtId="0" fontId="15" fillId="2" borderId="0" xfId="2" applyFont="1" applyFill="1" applyBorder="1" applyAlignment="1">
      <alignment vertical="center"/>
    </xf>
    <xf numFmtId="0" fontId="17" fillId="2" borderId="0" xfId="2" applyFont="1" applyFill="1" applyAlignment="1">
      <alignment vertical="center"/>
    </xf>
    <xf numFmtId="0" fontId="20" fillId="2" borderId="0" xfId="2" applyFont="1" applyFill="1" applyBorder="1" applyAlignment="1">
      <alignment vertical="center" shrinkToFit="1"/>
    </xf>
    <xf numFmtId="0" fontId="23" fillId="2" borderId="0" xfId="2" applyFont="1" applyFill="1" applyBorder="1" applyAlignment="1">
      <alignment vertical="center" shrinkToFit="1"/>
    </xf>
    <xf numFmtId="0" fontId="15" fillId="2" borderId="0" xfId="2" applyFont="1" applyFill="1" applyAlignment="1">
      <alignment vertical="center" wrapText="1"/>
    </xf>
    <xf numFmtId="0" fontId="15" fillId="2" borderId="0" xfId="2" applyFont="1" applyFill="1" applyAlignment="1">
      <alignment vertical="center" textRotation="90"/>
    </xf>
    <xf numFmtId="0" fontId="24" fillId="2" borderId="0" xfId="2" applyFont="1" applyFill="1" applyAlignment="1">
      <alignment horizontal="left" vertical="center"/>
    </xf>
    <xf numFmtId="0" fontId="24" fillId="0" borderId="0" xfId="2" applyFont="1" applyAlignment="1">
      <alignment horizontal="left" vertical="center"/>
    </xf>
    <xf numFmtId="0" fontId="26" fillId="2" borderId="0" xfId="2" applyFont="1" applyFill="1">
      <alignment vertical="center"/>
    </xf>
    <xf numFmtId="0" fontId="26" fillId="2" borderId="31" xfId="2" applyFont="1" applyFill="1" applyBorder="1" applyAlignment="1">
      <alignment horizontal="center" vertical="center"/>
    </xf>
    <xf numFmtId="0" fontId="26" fillId="2" borderId="31" xfId="2" applyFont="1" applyFill="1" applyBorder="1" applyAlignment="1">
      <alignment vertical="center" shrinkToFit="1"/>
    </xf>
    <xf numFmtId="0" fontId="26" fillId="2" borderId="67" xfId="2" applyFont="1" applyFill="1" applyBorder="1" applyAlignment="1">
      <alignment horizontal="center" vertical="center" shrinkToFit="1"/>
    </xf>
    <xf numFmtId="0" fontId="11" fillId="2" borderId="100" xfId="2" applyFont="1" applyFill="1" applyBorder="1" applyAlignment="1">
      <alignment horizontal="center" vertical="center"/>
    </xf>
    <xf numFmtId="0" fontId="11" fillId="2" borderId="101" xfId="2" applyFont="1" applyFill="1" applyBorder="1" applyAlignment="1">
      <alignment horizontal="center" vertical="center"/>
    </xf>
    <xf numFmtId="0" fontId="11" fillId="2" borderId="102" xfId="2" applyFont="1" applyFill="1" applyBorder="1" applyAlignment="1">
      <alignment horizontal="center" vertical="center"/>
    </xf>
    <xf numFmtId="0" fontId="26" fillId="2" borderId="102" xfId="2" applyFont="1" applyFill="1" applyBorder="1" applyAlignment="1">
      <alignment horizontal="center" vertical="center"/>
    </xf>
    <xf numFmtId="0" fontId="26" fillId="2" borderId="103" xfId="2" applyFont="1" applyFill="1" applyBorder="1" applyAlignment="1">
      <alignment horizontal="center" vertical="center"/>
    </xf>
    <xf numFmtId="0" fontId="11" fillId="2" borderId="65" xfId="2" applyFont="1" applyFill="1" applyBorder="1">
      <alignment vertical="center"/>
    </xf>
    <xf numFmtId="0" fontId="11" fillId="2" borderId="32" xfId="2" applyFont="1" applyFill="1" applyBorder="1">
      <alignment vertical="center"/>
    </xf>
    <xf numFmtId="0" fontId="26" fillId="2" borderId="104" xfId="2" applyFont="1" applyFill="1" applyBorder="1">
      <alignment vertical="center"/>
    </xf>
    <xf numFmtId="0" fontId="26" fillId="2" borderId="66" xfId="2" applyFont="1" applyFill="1" applyBorder="1">
      <alignment vertical="center"/>
    </xf>
    <xf numFmtId="0" fontId="11" fillId="2" borderId="71" xfId="2" applyFont="1" applyFill="1" applyBorder="1">
      <alignment vertical="center"/>
    </xf>
    <xf numFmtId="0" fontId="26" fillId="2" borderId="31" xfId="2" applyFont="1" applyFill="1" applyBorder="1">
      <alignment vertical="center"/>
    </xf>
    <xf numFmtId="0" fontId="26" fillId="2" borderId="72" xfId="2" applyFont="1" applyFill="1" applyBorder="1">
      <alignment vertical="center"/>
    </xf>
    <xf numFmtId="0" fontId="11" fillId="2" borderId="31" xfId="2" applyFont="1" applyFill="1" applyBorder="1">
      <alignment vertical="center"/>
    </xf>
    <xf numFmtId="0" fontId="11" fillId="2" borderId="78" xfId="2" applyFont="1" applyFill="1" applyBorder="1">
      <alignment vertical="center"/>
    </xf>
    <xf numFmtId="0" fontId="26" fillId="2" borderId="79" xfId="2" applyFont="1" applyFill="1" applyBorder="1">
      <alignment vertical="center"/>
    </xf>
    <xf numFmtId="0" fontId="26" fillId="2" borderId="80" xfId="2" applyFont="1" applyFill="1" applyBorder="1">
      <alignment vertical="center"/>
    </xf>
    <xf numFmtId="0" fontId="27" fillId="0" borderId="0" xfId="4" applyAlignment="1">
      <alignment vertical="center"/>
    </xf>
    <xf numFmtId="0" fontId="27" fillId="0" borderId="64" xfId="4" applyBorder="1" applyAlignment="1">
      <alignment vertical="center"/>
    </xf>
    <xf numFmtId="0" fontId="27" fillId="0" borderId="60" xfId="4" applyBorder="1" applyAlignment="1">
      <alignment vertical="center"/>
    </xf>
    <xf numFmtId="0" fontId="27" fillId="0" borderId="63" xfId="4" applyBorder="1" applyAlignment="1">
      <alignment vertical="center"/>
    </xf>
    <xf numFmtId="0" fontId="27" fillId="0" borderId="25" xfId="4" applyBorder="1" applyAlignment="1">
      <alignment vertical="center"/>
    </xf>
    <xf numFmtId="0" fontId="27" fillId="0" borderId="0" xfId="4" applyBorder="1" applyAlignment="1">
      <alignment vertical="center"/>
    </xf>
    <xf numFmtId="0" fontId="27" fillId="0" borderId="21" xfId="4" applyBorder="1" applyAlignment="1">
      <alignment vertical="center"/>
    </xf>
    <xf numFmtId="0" fontId="27" fillId="0" borderId="105" xfId="4" applyBorder="1" applyAlignment="1">
      <alignment vertical="center"/>
    </xf>
    <xf numFmtId="0" fontId="27" fillId="0" borderId="57" xfId="4" applyBorder="1" applyAlignment="1">
      <alignment vertical="center"/>
    </xf>
    <xf numFmtId="0" fontId="27" fillId="0" borderId="58" xfId="4" applyBorder="1" applyAlignment="1">
      <alignment vertical="center"/>
    </xf>
    <xf numFmtId="0" fontId="27" fillId="0" borderId="0" xfId="4" applyAlignment="1">
      <alignment horizontal="right" vertical="center"/>
    </xf>
    <xf numFmtId="0" fontId="27" fillId="0" borderId="34" xfId="4" applyBorder="1" applyAlignment="1">
      <alignment vertical="center"/>
    </xf>
    <xf numFmtId="0" fontId="27" fillId="0" borderId="35" xfId="4" applyBorder="1" applyAlignment="1">
      <alignment vertical="center"/>
    </xf>
    <xf numFmtId="0" fontId="27" fillId="0" borderId="45" xfId="4" applyBorder="1" applyAlignment="1">
      <alignment vertical="center"/>
    </xf>
    <xf numFmtId="0" fontId="27" fillId="0" borderId="106" xfId="4" applyBorder="1" applyAlignment="1">
      <alignment vertical="center"/>
    </xf>
    <xf numFmtId="0" fontId="27" fillId="0" borderId="41" xfId="4" applyBorder="1" applyAlignment="1">
      <alignment vertical="center"/>
    </xf>
    <xf numFmtId="0" fontId="27" fillId="0" borderId="36" xfId="4" applyBorder="1" applyAlignment="1">
      <alignment vertical="center"/>
    </xf>
    <xf numFmtId="0" fontId="27" fillId="0" borderId="42" xfId="4" applyBorder="1" applyAlignment="1">
      <alignment vertical="center"/>
    </xf>
    <xf numFmtId="0" fontId="27" fillId="0" borderId="38" xfId="4" applyBorder="1" applyAlignment="1">
      <alignment vertical="center"/>
    </xf>
    <xf numFmtId="0" fontId="27" fillId="0" borderId="37" xfId="4" applyBorder="1" applyAlignment="1">
      <alignment vertical="center"/>
    </xf>
    <xf numFmtId="0" fontId="27" fillId="0" borderId="46" xfId="4" applyBorder="1" applyAlignment="1">
      <alignment vertical="center"/>
    </xf>
    <xf numFmtId="0" fontId="27" fillId="0" borderId="39" xfId="4" applyBorder="1" applyAlignment="1">
      <alignment vertical="center"/>
    </xf>
    <xf numFmtId="0" fontId="4" fillId="2" borderId="0" xfId="1" applyFont="1" applyFill="1" applyBorder="1" applyAlignment="1">
      <alignment horizontal="left" vertical="top"/>
    </xf>
    <xf numFmtId="0" fontId="5" fillId="2" borderId="0" xfId="1" applyFont="1" applyFill="1" applyBorder="1" applyAlignment="1">
      <alignment horizontal="left" vertical="top"/>
    </xf>
    <xf numFmtId="0" fontId="8" fillId="2" borderId="107" xfId="1" applyFont="1" applyFill="1" applyBorder="1" applyAlignment="1">
      <alignment horizontal="left" vertical="center" wrapText="1"/>
    </xf>
    <xf numFmtId="0" fontId="24" fillId="2" borderId="0" xfId="1" applyFont="1" applyFill="1" applyBorder="1" applyAlignment="1">
      <alignment horizontal="left" vertical="top"/>
    </xf>
    <xf numFmtId="0" fontId="8" fillId="2" borderId="10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8" fillId="2" borderId="0" xfId="1" applyFont="1" applyFill="1" applyBorder="1" applyAlignment="1">
      <alignment horizontal="left" vertical="top" wrapText="1"/>
    </xf>
    <xf numFmtId="0" fontId="29" fillId="2" borderId="0" xfId="1" applyFont="1" applyFill="1" applyBorder="1" applyAlignment="1">
      <alignment horizontal="center" vertical="center"/>
    </xf>
    <xf numFmtId="0" fontId="5" fillId="2" borderId="0" xfId="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4" fillId="2" borderId="0" xfId="1" applyFont="1" applyFill="1" applyBorder="1" applyAlignment="1"/>
    <xf numFmtId="0" fontId="28" fillId="2" borderId="0" xfId="1" applyFont="1" applyFill="1" applyBorder="1" applyAlignment="1">
      <alignment horizontal="left"/>
    </xf>
    <xf numFmtId="0" fontId="3" fillId="2" borderId="0" xfId="1" applyFont="1" applyFill="1" applyBorder="1" applyAlignment="1">
      <alignment horizontal="right" vertical="top"/>
    </xf>
    <xf numFmtId="0" fontId="28" fillId="2" borderId="46" xfId="1" applyFont="1" applyFill="1" applyBorder="1" applyAlignment="1"/>
    <xf numFmtId="0" fontId="6" fillId="2" borderId="0" xfId="1" applyFont="1" applyFill="1" applyBorder="1" applyAlignment="1">
      <alignment vertical="top"/>
    </xf>
    <xf numFmtId="0" fontId="6" fillId="2" borderId="0" xfId="1" applyFont="1" applyFill="1" applyBorder="1" applyAlignment="1">
      <alignment vertical="top" wrapText="1"/>
    </xf>
    <xf numFmtId="0" fontId="28" fillId="2" borderId="31" xfId="1" applyFont="1" applyFill="1" applyBorder="1" applyAlignment="1">
      <alignment horizontal="center" vertical="center"/>
    </xf>
    <xf numFmtId="0" fontId="32" fillId="2" borderId="0" xfId="6" applyFont="1" applyFill="1">
      <alignment vertical="center"/>
    </xf>
    <xf numFmtId="0" fontId="32" fillId="2" borderId="0" xfId="6" applyFont="1" applyFill="1" applyAlignment="1">
      <alignment vertical="center"/>
    </xf>
    <xf numFmtId="0" fontId="32" fillId="2" borderId="112" xfId="6" applyFont="1" applyFill="1" applyBorder="1" applyAlignment="1">
      <alignment horizontal="center" vertical="center"/>
    </xf>
    <xf numFmtId="0" fontId="32" fillId="2" borderId="113" xfId="6" applyFont="1" applyFill="1" applyBorder="1" applyAlignment="1">
      <alignment horizontal="center" vertical="center"/>
    </xf>
    <xf numFmtId="0" fontId="32" fillId="2" borderId="0" xfId="6" applyFont="1" applyFill="1" applyBorder="1">
      <alignment vertical="center"/>
    </xf>
    <xf numFmtId="0" fontId="32" fillId="2" borderId="0" xfId="6" applyFont="1" applyFill="1" applyBorder="1" applyAlignment="1">
      <alignment vertical="center"/>
    </xf>
    <xf numFmtId="0" fontId="37" fillId="2" borderId="0" xfId="7" applyFont="1" applyFill="1" applyAlignment="1">
      <alignment vertical="center"/>
    </xf>
    <xf numFmtId="0" fontId="38" fillId="2" borderId="31" xfId="1" applyFont="1" applyFill="1" applyBorder="1" applyAlignment="1">
      <alignment horizontal="center" vertical="center"/>
    </xf>
    <xf numFmtId="0" fontId="24" fillId="2" borderId="108" xfId="1" applyFont="1" applyFill="1" applyBorder="1" applyAlignment="1">
      <alignment horizontal="center" vertical="center" wrapText="1"/>
    </xf>
    <xf numFmtId="0" fontId="39" fillId="2" borderId="110" xfId="1" applyFont="1" applyFill="1" applyBorder="1" applyAlignment="1">
      <alignment horizontal="center" vertical="center" wrapText="1"/>
    </xf>
    <xf numFmtId="0" fontId="5" fillId="2" borderId="0" xfId="1" applyFont="1" applyFill="1" applyBorder="1" applyAlignment="1">
      <alignment horizontal="center" vertical="top"/>
    </xf>
    <xf numFmtId="0" fontId="28" fillId="2" borderId="0" xfId="1" applyFont="1" applyFill="1" applyBorder="1" applyAlignment="1">
      <alignment horizontal="left" vertical="top"/>
    </xf>
    <xf numFmtId="0" fontId="40" fillId="0" borderId="0" xfId="10" applyFont="1">
      <alignment vertical="center"/>
    </xf>
    <xf numFmtId="0" fontId="41" fillId="0" borderId="0" xfId="5" applyFont="1"/>
    <xf numFmtId="0" fontId="42" fillId="0" borderId="0" xfId="10" applyFont="1" applyBorder="1">
      <alignment vertical="center"/>
    </xf>
    <xf numFmtId="0" fontId="42" fillId="0" borderId="0" xfId="10" applyFont="1">
      <alignment vertical="center"/>
    </xf>
    <xf numFmtId="0" fontId="40" fillId="0" borderId="0" xfId="10" applyFont="1" applyBorder="1">
      <alignment vertical="center"/>
    </xf>
    <xf numFmtId="0" fontId="43" fillId="0" borderId="35" xfId="10" applyFont="1" applyBorder="1" applyAlignment="1">
      <alignment vertical="top"/>
    </xf>
    <xf numFmtId="0" fontId="43" fillId="0" borderId="36" xfId="10" applyFont="1" applyBorder="1" applyAlignment="1">
      <alignment vertical="top"/>
    </xf>
    <xf numFmtId="0" fontId="43" fillId="0" borderId="41" xfId="10" quotePrefix="1" applyFont="1" applyBorder="1" applyAlignment="1">
      <alignment vertical="top"/>
    </xf>
    <xf numFmtId="0" fontId="43" fillId="0" borderId="42" xfId="10" applyFont="1" applyBorder="1" applyAlignment="1">
      <alignment vertical="top" wrapText="1"/>
    </xf>
    <xf numFmtId="0" fontId="43" fillId="0" borderId="41" xfId="10" applyFont="1" applyBorder="1" applyAlignment="1">
      <alignment vertical="top"/>
    </xf>
    <xf numFmtId="0" fontId="43" fillId="0" borderId="42" xfId="10" applyFont="1" applyBorder="1" applyAlignment="1">
      <alignment horizontal="left" vertical="top" wrapText="1"/>
    </xf>
    <xf numFmtId="0" fontId="43" fillId="0" borderId="38" xfId="10" applyFont="1" applyBorder="1" applyAlignment="1">
      <alignment vertical="top"/>
    </xf>
    <xf numFmtId="0" fontId="43" fillId="0" borderId="39" xfId="10" applyFont="1" applyBorder="1" applyAlignment="1">
      <alignment vertical="top" wrapText="1"/>
    </xf>
    <xf numFmtId="0" fontId="40" fillId="0" borderId="0" xfId="10" applyFont="1" applyBorder="1" applyAlignment="1">
      <alignment vertical="top"/>
    </xf>
    <xf numFmtId="49" fontId="5" fillId="2" borderId="0" xfId="1" applyNumberFormat="1" applyFont="1" applyFill="1" applyBorder="1" applyAlignment="1">
      <alignment horizontal="right" vertical="center"/>
    </xf>
    <xf numFmtId="49" fontId="5" fillId="2" borderId="0" xfId="1" applyNumberFormat="1" applyFont="1" applyFill="1" applyBorder="1" applyAlignment="1">
      <alignment horizontal="center" vertical="center"/>
    </xf>
    <xf numFmtId="0" fontId="34" fillId="2" borderId="114" xfId="6" applyFont="1" applyFill="1" applyBorder="1" applyAlignment="1">
      <alignment horizontal="center" vertical="center"/>
    </xf>
    <xf numFmtId="0" fontId="35" fillId="2" borderId="115" xfId="6" applyFont="1" applyFill="1" applyBorder="1" applyAlignment="1">
      <alignment horizontal="center" vertical="center"/>
    </xf>
    <xf numFmtId="0" fontId="46" fillId="2" borderId="0" xfId="1" applyFont="1" applyFill="1" applyBorder="1" applyAlignment="1">
      <alignment horizontal="left" vertical="top"/>
    </xf>
    <xf numFmtId="0" fontId="47" fillId="2" borderId="10" xfId="1" applyFont="1" applyFill="1" applyBorder="1" applyAlignment="1">
      <alignment horizontal="center" vertical="center" wrapText="1"/>
    </xf>
    <xf numFmtId="0" fontId="48" fillId="2" borderId="10" xfId="1" applyFont="1" applyFill="1" applyBorder="1" applyAlignment="1">
      <alignment horizontal="left" vertical="center"/>
    </xf>
    <xf numFmtId="0" fontId="44" fillId="2" borderId="0" xfId="8" applyFont="1" applyFill="1" applyBorder="1" applyAlignment="1">
      <alignment horizontal="center" vertical="center" wrapText="1"/>
    </xf>
    <xf numFmtId="0" fontId="44" fillId="2" borderId="0" xfId="8" applyFont="1" applyFill="1" applyBorder="1" applyAlignment="1">
      <alignment horizontal="left" vertical="center" wrapText="1"/>
    </xf>
    <xf numFmtId="183" fontId="48" fillId="2" borderId="45" xfId="1" applyNumberFormat="1" applyFont="1" applyFill="1" applyBorder="1" applyAlignment="1">
      <alignment horizontal="left" vertical="top"/>
    </xf>
    <xf numFmtId="0" fontId="46" fillId="2" borderId="45" xfId="1" applyFont="1" applyFill="1" applyBorder="1" applyAlignment="1">
      <alignment horizontal="center" vertical="center"/>
    </xf>
    <xf numFmtId="184" fontId="48" fillId="2" borderId="45" xfId="1" applyNumberFormat="1" applyFont="1" applyFill="1" applyBorder="1" applyAlignment="1">
      <alignment horizontal="left" vertical="center" shrinkToFit="1"/>
    </xf>
    <xf numFmtId="0" fontId="48" fillId="2" borderId="55" xfId="1" applyFont="1" applyFill="1" applyBorder="1" applyAlignment="1">
      <alignment horizontal="left" vertical="center"/>
    </xf>
    <xf numFmtId="49" fontId="47" fillId="2" borderId="17" xfId="1" applyNumberFormat="1" applyFont="1" applyFill="1" applyBorder="1" applyAlignment="1">
      <alignment vertical="center" shrinkToFit="1"/>
    </xf>
    <xf numFmtId="0" fontId="46" fillId="2" borderId="3" xfId="1" applyFont="1" applyFill="1" applyBorder="1" applyAlignment="1">
      <alignment horizontal="center" vertical="center" wrapText="1"/>
    </xf>
    <xf numFmtId="0" fontId="46" fillId="2" borderId="8" xfId="1" applyFont="1" applyFill="1" applyBorder="1" applyAlignment="1">
      <alignment vertical="center" wrapText="1"/>
    </xf>
    <xf numFmtId="0" fontId="46" fillId="2" borderId="0" xfId="1" applyFont="1" applyFill="1" applyBorder="1" applyAlignment="1">
      <alignment vertical="center" wrapText="1"/>
    </xf>
    <xf numFmtId="0" fontId="46" fillId="2" borderId="21" xfId="1" applyFont="1" applyFill="1" applyBorder="1" applyAlignment="1">
      <alignment vertical="center" wrapText="1"/>
    </xf>
    <xf numFmtId="0" fontId="47" fillId="2" borderId="56" xfId="1" applyFont="1" applyFill="1" applyBorder="1" applyAlignment="1">
      <alignment vertical="center" wrapText="1"/>
    </xf>
    <xf numFmtId="0" fontId="47" fillId="2" borderId="57" xfId="1" applyFont="1" applyFill="1" applyBorder="1" applyAlignment="1">
      <alignment vertical="center" wrapText="1"/>
    </xf>
    <xf numFmtId="0" fontId="47" fillId="2" borderId="58" xfId="1" applyFont="1" applyFill="1" applyBorder="1" applyAlignment="1">
      <alignment vertical="center" wrapText="1"/>
    </xf>
    <xf numFmtId="0" fontId="48" fillId="2" borderId="0" xfId="1" applyFont="1" applyFill="1" applyBorder="1" applyAlignment="1">
      <alignment horizontal="left" vertical="top"/>
    </xf>
    <xf numFmtId="0" fontId="48" fillId="2" borderId="0" xfId="1" applyFont="1" applyFill="1" applyBorder="1" applyAlignment="1">
      <alignment horizontal="left" vertical="top" indent="3"/>
    </xf>
    <xf numFmtId="0" fontId="48" fillId="2" borderId="0" xfId="1" applyFont="1" applyFill="1" applyBorder="1" applyAlignment="1">
      <alignment horizontal="left" vertical="top" indent="6"/>
    </xf>
    <xf numFmtId="49" fontId="27" fillId="0" borderId="0" xfId="7" applyNumberFormat="1" applyFont="1" applyFill="1" applyAlignment="1">
      <alignment horizontal="left" vertical="center"/>
    </xf>
    <xf numFmtId="49" fontId="27" fillId="0" borderId="0" xfId="7" applyNumberFormat="1" applyFont="1" applyFill="1" applyAlignment="1">
      <alignment vertical="center"/>
    </xf>
    <xf numFmtId="49" fontId="49" fillId="0" borderId="0" xfId="7" applyNumberFormat="1" applyFont="1" applyFill="1" applyAlignment="1">
      <alignment vertical="center"/>
    </xf>
    <xf numFmtId="49" fontId="27" fillId="0" borderId="0" xfId="7" applyNumberFormat="1" applyFont="1" applyFill="1" applyBorder="1" applyAlignment="1">
      <alignment vertical="center"/>
    </xf>
    <xf numFmtId="49" fontId="27" fillId="0" borderId="0" xfId="7" applyNumberFormat="1" applyFont="1" applyAlignment="1">
      <alignment vertical="center"/>
    </xf>
    <xf numFmtId="49" fontId="27" fillId="0" borderId="0" xfId="7" applyNumberFormat="1" applyFont="1" applyBorder="1" applyAlignment="1">
      <alignment vertical="center"/>
    </xf>
    <xf numFmtId="49" fontId="27" fillId="0" borderId="0" xfId="8" applyNumberFormat="1" applyFont="1" applyFill="1" applyBorder="1" applyAlignment="1">
      <alignment vertical="center"/>
    </xf>
    <xf numFmtId="49" fontId="27" fillId="0" borderId="0" xfId="8" applyNumberFormat="1" applyFont="1" applyBorder="1" applyAlignment="1">
      <alignment vertical="center"/>
    </xf>
    <xf numFmtId="49" fontId="27" fillId="0" borderId="0" xfId="7" applyNumberFormat="1" applyFont="1" applyFill="1" applyAlignment="1">
      <alignment horizontal="right" vertical="center"/>
    </xf>
    <xf numFmtId="49" fontId="27" fillId="0" borderId="0" xfId="7" applyNumberFormat="1" applyFont="1" applyFill="1" applyAlignment="1">
      <alignment horizontal="right" vertical="top"/>
    </xf>
    <xf numFmtId="49" fontId="27" fillId="0" borderId="0" xfId="7" applyNumberFormat="1" applyFont="1" applyFill="1" applyBorder="1" applyAlignment="1">
      <alignment vertical="top"/>
    </xf>
    <xf numFmtId="49" fontId="27" fillId="0" borderId="0" xfId="7" applyNumberFormat="1" applyFont="1" applyFill="1" applyAlignment="1">
      <alignment vertical="top"/>
    </xf>
    <xf numFmtId="49" fontId="27" fillId="0" borderId="32" xfId="8" applyNumberFormat="1" applyFont="1" applyFill="1" applyBorder="1" applyAlignment="1">
      <alignment horizontal="center" vertical="center"/>
    </xf>
    <xf numFmtId="49" fontId="27" fillId="0" borderId="123" xfId="8" applyNumberFormat="1" applyFont="1" applyFill="1" applyBorder="1" applyAlignment="1">
      <alignment horizontal="center" vertical="center"/>
    </xf>
    <xf numFmtId="49" fontId="27" fillId="0" borderId="124" xfId="8" applyNumberFormat="1" applyFont="1" applyFill="1" applyBorder="1" applyAlignment="1">
      <alignment horizontal="center" vertical="center"/>
    </xf>
    <xf numFmtId="49" fontId="27" fillId="0" borderId="40" xfId="8" applyNumberFormat="1" applyFont="1" applyFill="1" applyBorder="1" applyAlignment="1">
      <alignment horizontal="center" vertical="center"/>
    </xf>
    <xf numFmtId="49" fontId="27" fillId="0" borderId="125" xfId="8" applyNumberFormat="1" applyFont="1" applyFill="1" applyBorder="1" applyAlignment="1">
      <alignment horizontal="center" vertical="center"/>
    </xf>
    <xf numFmtId="49" fontId="27" fillId="0" borderId="0" xfId="7" applyNumberFormat="1" applyFont="1" applyBorder="1" applyAlignment="1">
      <alignment horizontal="center" vertical="center"/>
    </xf>
    <xf numFmtId="49" fontId="27" fillId="0" borderId="0" xfId="8" applyNumberFormat="1" applyFont="1" applyBorder="1" applyAlignment="1">
      <alignment horizontal="center" vertical="center"/>
    </xf>
    <xf numFmtId="49" fontId="37" fillId="0" borderId="40" xfId="7" applyNumberFormat="1" applyFont="1" applyFill="1" applyBorder="1" applyAlignment="1">
      <alignment horizontal="center" vertical="center"/>
    </xf>
    <xf numFmtId="49" fontId="37" fillId="0" borderId="41" xfId="7" applyNumberFormat="1" applyFont="1" applyFill="1" applyBorder="1" applyAlignment="1">
      <alignment vertical="center"/>
    </xf>
    <xf numFmtId="49" fontId="37" fillId="0" borderId="0" xfId="7" applyNumberFormat="1" applyFont="1" applyFill="1" applyBorder="1" applyAlignment="1">
      <alignment vertical="center"/>
    </xf>
    <xf numFmtId="49" fontId="37" fillId="0" borderId="0" xfId="7" applyNumberFormat="1" applyFont="1" applyBorder="1" applyAlignment="1">
      <alignment vertical="center"/>
    </xf>
    <xf numFmtId="49" fontId="37" fillId="0" borderId="45" xfId="7" applyNumberFormat="1" applyFont="1" applyFill="1" applyBorder="1" applyAlignment="1">
      <alignment vertical="center"/>
    </xf>
    <xf numFmtId="49" fontId="37" fillId="0" borderId="36" xfId="7" applyNumberFormat="1" applyFont="1" applyFill="1" applyBorder="1" applyAlignment="1">
      <alignment vertical="center"/>
    </xf>
    <xf numFmtId="49" fontId="37" fillId="0" borderId="35" xfId="7" applyNumberFormat="1" applyFont="1" applyFill="1" applyBorder="1" applyAlignment="1">
      <alignment vertical="top"/>
    </xf>
    <xf numFmtId="49" fontId="37" fillId="0" borderId="45" xfId="7" applyNumberFormat="1" applyFont="1" applyFill="1" applyBorder="1" applyAlignment="1">
      <alignment vertical="top"/>
    </xf>
    <xf numFmtId="49" fontId="37" fillId="0" borderId="36" xfId="7" applyNumberFormat="1" applyFont="1" applyFill="1" applyBorder="1" applyAlignment="1">
      <alignment vertical="top"/>
    </xf>
    <xf numFmtId="49" fontId="37" fillId="0" borderId="32" xfId="7" applyNumberFormat="1" applyFont="1" applyFill="1" applyBorder="1" applyAlignment="1">
      <alignment vertical="center"/>
    </xf>
    <xf numFmtId="49" fontId="37" fillId="0" borderId="40" xfId="7" applyNumberFormat="1" applyFont="1" applyFill="1" applyBorder="1" applyAlignment="1">
      <alignment vertical="center"/>
    </xf>
    <xf numFmtId="49" fontId="37" fillId="0" borderId="33" xfId="7" applyNumberFormat="1" applyFont="1" applyFill="1" applyBorder="1" applyAlignment="1">
      <alignment vertical="center"/>
    </xf>
    <xf numFmtId="49" fontId="37" fillId="0" borderId="32" xfId="7" applyNumberFormat="1" applyFont="1" applyFill="1" applyBorder="1" applyAlignment="1">
      <alignment horizontal="left" vertical="center"/>
    </xf>
    <xf numFmtId="49" fontId="37" fillId="0" borderId="40" xfId="7" applyNumberFormat="1" applyFont="1" applyBorder="1" applyAlignment="1">
      <alignment vertical="center"/>
    </xf>
    <xf numFmtId="49" fontId="37" fillId="0" borderId="42" xfId="7" applyNumberFormat="1" applyFont="1" applyFill="1" applyBorder="1" applyAlignment="1">
      <alignment vertical="center"/>
    </xf>
    <xf numFmtId="49" fontId="37" fillId="0" borderId="45" xfId="7" applyNumberFormat="1" applyFont="1" applyFill="1" applyBorder="1" applyAlignment="1">
      <alignment vertical="top" wrapText="1"/>
    </xf>
    <xf numFmtId="49" fontId="37" fillId="0" borderId="36" xfId="7" applyNumberFormat="1" applyFont="1" applyFill="1" applyBorder="1" applyAlignment="1">
      <alignment vertical="top" wrapText="1"/>
    </xf>
    <xf numFmtId="49" fontId="37" fillId="0" borderId="38" xfId="7" applyNumberFormat="1" applyFont="1" applyFill="1" applyBorder="1" applyAlignment="1">
      <alignment vertical="center"/>
    </xf>
    <xf numFmtId="49" fontId="37" fillId="0" borderId="46" xfId="7" applyNumberFormat="1" applyFont="1" applyFill="1" applyBorder="1" applyAlignment="1">
      <alignment vertical="center"/>
    </xf>
    <xf numFmtId="49" fontId="37" fillId="0" borderId="39" xfId="7" applyNumberFormat="1" applyFont="1" applyFill="1" applyBorder="1" applyAlignment="1">
      <alignment vertical="center"/>
    </xf>
    <xf numFmtId="49" fontId="37" fillId="0" borderId="38" xfId="7" applyNumberFormat="1" applyFont="1" applyBorder="1" applyAlignment="1">
      <alignment vertical="center"/>
    </xf>
    <xf numFmtId="49" fontId="37" fillId="0" borderId="46" xfId="7" applyNumberFormat="1" applyFont="1" applyBorder="1" applyAlignment="1">
      <alignment vertical="center"/>
    </xf>
    <xf numFmtId="49" fontId="37" fillId="0" borderId="42" xfId="7" applyNumberFormat="1" applyFont="1" applyBorder="1" applyAlignment="1">
      <alignment vertical="center"/>
    </xf>
    <xf numFmtId="49" fontId="37" fillId="0" borderId="0" xfId="9" applyNumberFormat="1" applyFont="1" applyFill="1" applyBorder="1" applyAlignment="1">
      <alignment horizontal="left" vertical="center"/>
    </xf>
    <xf numFmtId="49" fontId="37" fillId="0" borderId="0" xfId="9" applyNumberFormat="1" applyFont="1" applyFill="1" applyBorder="1" applyAlignment="1">
      <alignment horizontal="right" vertical="center"/>
    </xf>
    <xf numFmtId="49" fontId="37" fillId="0" borderId="0" xfId="9" applyNumberFormat="1" applyFont="1" applyFill="1" applyBorder="1" applyAlignment="1">
      <alignment vertical="center"/>
    </xf>
    <xf numFmtId="49" fontId="27" fillId="0" borderId="0" xfId="7" applyNumberFormat="1" applyFont="1" applyBorder="1" applyAlignment="1">
      <alignment horizontal="left" vertical="center"/>
    </xf>
    <xf numFmtId="49" fontId="37" fillId="0" borderId="0" xfId="9" applyNumberFormat="1" applyFont="1" applyBorder="1" applyAlignment="1">
      <alignment horizontal="left" vertical="center"/>
    </xf>
    <xf numFmtId="49" fontId="37" fillId="0" borderId="0" xfId="7" applyNumberFormat="1" applyFont="1" applyFill="1" applyBorder="1" applyAlignment="1">
      <alignment vertical="top"/>
    </xf>
    <xf numFmtId="49" fontId="27" fillId="0" borderId="0" xfId="9" applyNumberFormat="1" applyFont="1" applyBorder="1" applyAlignment="1">
      <alignment vertical="center"/>
    </xf>
    <xf numFmtId="0" fontId="37" fillId="2" borderId="0" xfId="7" applyFont="1" applyFill="1" applyAlignment="1">
      <alignment horizontal="center" vertical="center"/>
    </xf>
    <xf numFmtId="49" fontId="27" fillId="0" borderId="0" xfId="7" applyNumberFormat="1" applyFont="1" applyFill="1" applyAlignment="1">
      <alignment horizontal="center" vertical="top"/>
    </xf>
    <xf numFmtId="49" fontId="27" fillId="0" borderId="0" xfId="7" applyNumberFormat="1" applyFont="1" applyFill="1" applyAlignment="1">
      <alignment horizontal="left" vertical="top"/>
    </xf>
    <xf numFmtId="49" fontId="27" fillId="0" borderId="0" xfId="7" applyNumberFormat="1" applyFont="1" applyFill="1" applyAlignment="1">
      <alignment horizontal="left" vertical="top" wrapText="1"/>
    </xf>
    <xf numFmtId="49" fontId="37" fillId="0" borderId="32" xfId="8" applyNumberFormat="1" applyFont="1" applyFill="1" applyBorder="1" applyAlignment="1">
      <alignment horizontal="center" vertical="center"/>
    </xf>
    <xf numFmtId="49" fontId="37" fillId="0" borderId="40" xfId="8" applyNumberFormat="1" applyFont="1" applyFill="1" applyBorder="1" applyAlignment="1">
      <alignment horizontal="center" vertical="center"/>
    </xf>
    <xf numFmtId="49" fontId="37" fillId="0" borderId="33" xfId="8" applyNumberFormat="1" applyFont="1" applyFill="1" applyBorder="1" applyAlignment="1">
      <alignment horizontal="center" vertical="center"/>
    </xf>
    <xf numFmtId="49" fontId="37" fillId="0" borderId="41" xfId="8" applyNumberFormat="1" applyFont="1" applyFill="1" applyBorder="1" applyAlignment="1">
      <alignment horizontal="left" vertical="top" wrapText="1"/>
    </xf>
    <xf numFmtId="49" fontId="37" fillId="0" borderId="0" xfId="8" applyNumberFormat="1" applyFont="1" applyFill="1" applyBorder="1" applyAlignment="1">
      <alignment horizontal="left" vertical="top" wrapText="1"/>
    </xf>
    <xf numFmtId="49" fontId="37" fillId="0" borderId="42" xfId="8" applyNumberFormat="1" applyFont="1" applyFill="1" applyBorder="1" applyAlignment="1">
      <alignment horizontal="left" vertical="top" wrapText="1"/>
    </xf>
    <xf numFmtId="49" fontId="37" fillId="0" borderId="38" xfId="8" applyNumberFormat="1" applyFont="1" applyFill="1" applyBorder="1" applyAlignment="1">
      <alignment horizontal="left" vertical="top" wrapText="1"/>
    </xf>
    <xf numFmtId="49" fontId="37" fillId="0" borderId="46" xfId="8" applyNumberFormat="1" applyFont="1" applyFill="1" applyBorder="1" applyAlignment="1">
      <alignment horizontal="left" vertical="top" wrapText="1"/>
    </xf>
    <xf numFmtId="49" fontId="37" fillId="0" borderId="39" xfId="8" applyNumberFormat="1" applyFont="1" applyFill="1" applyBorder="1" applyAlignment="1">
      <alignment horizontal="left" vertical="top" wrapText="1"/>
    </xf>
    <xf numFmtId="49" fontId="37" fillId="0" borderId="32" xfId="7" applyNumberFormat="1" applyFont="1" applyFill="1" applyBorder="1" applyAlignment="1">
      <alignment horizontal="center" vertical="center"/>
    </xf>
    <xf numFmtId="49" fontId="37" fillId="0" borderId="40" xfId="7" applyNumberFormat="1" applyFont="1" applyFill="1" applyBorder="1" applyAlignment="1">
      <alignment horizontal="center" vertical="center"/>
    </xf>
    <xf numFmtId="49" fontId="37" fillId="0" borderId="33" xfId="7" applyNumberFormat="1" applyFont="1" applyFill="1" applyBorder="1" applyAlignment="1">
      <alignment horizontal="center" vertical="center"/>
    </xf>
    <xf numFmtId="49" fontId="37" fillId="0" borderId="32" xfId="7" applyNumberFormat="1" applyFont="1" applyFill="1" applyBorder="1" applyAlignment="1">
      <alignment horizontal="center" vertical="center" wrapText="1"/>
    </xf>
    <xf numFmtId="49" fontId="37" fillId="0" borderId="40" xfId="7" applyNumberFormat="1" applyFont="1" applyFill="1" applyBorder="1" applyAlignment="1">
      <alignment horizontal="center" vertical="center" wrapText="1"/>
    </xf>
    <xf numFmtId="49" fontId="37" fillId="0" borderId="33" xfId="7" applyNumberFormat="1" applyFont="1" applyFill="1" applyBorder="1" applyAlignment="1">
      <alignment horizontal="center" vertical="center" wrapText="1"/>
    </xf>
    <xf numFmtId="49" fontId="37" fillId="0" borderId="35" xfId="7" applyNumberFormat="1" applyFont="1" applyFill="1" applyBorder="1" applyAlignment="1">
      <alignment horizontal="center" vertical="center"/>
    </xf>
    <xf numFmtId="49" fontId="37" fillId="0" borderId="45" xfId="7" applyNumberFormat="1" applyFont="1" applyFill="1" applyBorder="1" applyAlignment="1">
      <alignment horizontal="center" vertical="center"/>
    </xf>
    <xf numFmtId="49" fontId="37" fillId="0" borderId="36" xfId="7" applyNumberFormat="1" applyFont="1" applyFill="1" applyBorder="1" applyAlignment="1">
      <alignment horizontal="center" vertical="center"/>
    </xf>
    <xf numFmtId="49" fontId="37" fillId="0" borderId="41" xfId="7" applyNumberFormat="1" applyFont="1" applyFill="1" applyBorder="1" applyAlignment="1">
      <alignment horizontal="center" vertical="center"/>
    </xf>
    <xf numFmtId="49" fontId="37" fillId="0" borderId="0" xfId="7" applyNumberFormat="1" applyFont="1" applyFill="1" applyBorder="1" applyAlignment="1">
      <alignment horizontal="center" vertical="center"/>
    </xf>
    <xf numFmtId="49" fontId="37" fillId="0" borderId="42" xfId="7" applyNumberFormat="1" applyFont="1" applyFill="1" applyBorder="1" applyAlignment="1">
      <alignment horizontal="center" vertical="center"/>
    </xf>
    <xf numFmtId="49" fontId="37" fillId="0" borderId="38" xfId="7" applyNumberFormat="1" applyFont="1" applyFill="1" applyBorder="1" applyAlignment="1">
      <alignment horizontal="center" vertical="center"/>
    </xf>
    <xf numFmtId="49" fontId="37" fillId="0" borderId="46" xfId="7" applyNumberFormat="1" applyFont="1" applyFill="1" applyBorder="1" applyAlignment="1">
      <alignment horizontal="center" vertical="center"/>
    </xf>
    <xf numFmtId="49" fontId="37" fillId="0" borderId="39" xfId="7" applyNumberFormat="1" applyFont="1" applyFill="1" applyBorder="1" applyAlignment="1">
      <alignment horizontal="center" vertical="center"/>
    </xf>
    <xf numFmtId="49" fontId="37" fillId="0" borderId="35" xfId="8" applyNumberFormat="1" applyFont="1" applyFill="1" applyBorder="1" applyAlignment="1">
      <alignment horizontal="left" vertical="top"/>
    </xf>
    <xf numFmtId="49" fontId="37" fillId="0" borderId="45" xfId="8" applyNumberFormat="1" applyFont="1" applyFill="1" applyBorder="1" applyAlignment="1">
      <alignment horizontal="left" vertical="top"/>
    </xf>
    <xf numFmtId="49" fontId="37" fillId="0" borderId="38" xfId="8" applyNumberFormat="1" applyFont="1" applyFill="1" applyBorder="1" applyAlignment="1">
      <alignment horizontal="left" vertical="top"/>
    </xf>
    <xf numFmtId="49" fontId="37" fillId="0" borderId="46" xfId="8" applyNumberFormat="1" applyFont="1" applyFill="1" applyBorder="1" applyAlignment="1">
      <alignment horizontal="left" vertical="top"/>
    </xf>
    <xf numFmtId="49" fontId="37" fillId="0" borderId="45" xfId="8" applyNumberFormat="1" applyFont="1" applyFill="1" applyBorder="1" applyAlignment="1">
      <alignment horizontal="left" vertical="center" wrapText="1"/>
    </xf>
    <xf numFmtId="49" fontId="37" fillId="0" borderId="36" xfId="8" applyNumberFormat="1" applyFont="1" applyFill="1" applyBorder="1" applyAlignment="1">
      <alignment horizontal="left" vertical="center" wrapText="1"/>
    </xf>
    <xf numFmtId="49" fontId="37" fillId="0" borderId="46" xfId="8" applyNumberFormat="1" applyFont="1" applyFill="1" applyBorder="1" applyAlignment="1">
      <alignment horizontal="left" vertical="center" wrapText="1"/>
    </xf>
    <xf numFmtId="49" fontId="37" fillId="0" borderId="39" xfId="8" applyNumberFormat="1" applyFont="1" applyFill="1" applyBorder="1" applyAlignment="1">
      <alignment horizontal="left" vertical="center" wrapText="1"/>
    </xf>
    <xf numFmtId="49" fontId="37" fillId="0" borderId="35" xfId="8" applyNumberFormat="1" applyFont="1" applyFill="1" applyBorder="1" applyAlignment="1">
      <alignment horizontal="left" vertical="center"/>
    </xf>
    <xf numFmtId="49" fontId="37" fillId="0" borderId="45" xfId="8" applyNumberFormat="1" applyFont="1" applyFill="1" applyBorder="1" applyAlignment="1">
      <alignment horizontal="left" vertical="center"/>
    </xf>
    <xf numFmtId="49" fontId="37" fillId="0" borderId="36" xfId="8" applyNumberFormat="1" applyFont="1" applyFill="1" applyBorder="1" applyAlignment="1">
      <alignment horizontal="left" vertical="center"/>
    </xf>
    <xf numFmtId="49" fontId="37" fillId="0" borderId="41" xfId="7" applyNumberFormat="1" applyFont="1" applyFill="1" applyBorder="1" applyAlignment="1">
      <alignment horizontal="left" vertical="top" wrapText="1"/>
    </xf>
    <xf numFmtId="49" fontId="37" fillId="0" borderId="0" xfId="7" applyNumberFormat="1" applyFont="1" applyFill="1" applyBorder="1" applyAlignment="1">
      <alignment horizontal="left" vertical="top" wrapText="1"/>
    </xf>
    <xf numFmtId="49" fontId="37" fillId="0" borderId="42" xfId="7" applyNumberFormat="1" applyFont="1" applyFill="1" applyBorder="1" applyAlignment="1">
      <alignment horizontal="left" vertical="top" wrapText="1"/>
    </xf>
    <xf numFmtId="49" fontId="37" fillId="0" borderId="45" xfId="7" applyNumberFormat="1" applyFont="1" applyFill="1" applyBorder="1" applyAlignment="1">
      <alignment horizontal="left" vertical="top" wrapText="1"/>
    </xf>
    <xf numFmtId="49" fontId="37" fillId="0" borderId="41" xfId="7" applyNumberFormat="1" applyFont="1" applyFill="1" applyBorder="1" applyAlignment="1">
      <alignment horizontal="left" vertical="top"/>
    </xf>
    <xf numFmtId="49" fontId="37" fillId="0" borderId="0" xfId="7" applyNumberFormat="1" applyFont="1" applyFill="1" applyBorder="1" applyAlignment="1">
      <alignment horizontal="left" vertical="top"/>
    </xf>
    <xf numFmtId="49" fontId="37" fillId="0" borderId="42" xfId="7" applyNumberFormat="1" applyFont="1" applyFill="1" applyBorder="1" applyAlignment="1">
      <alignment horizontal="left" vertical="top"/>
    </xf>
    <xf numFmtId="49" fontId="37" fillId="0" borderId="38" xfId="7" applyNumberFormat="1" applyFont="1" applyFill="1" applyBorder="1" applyAlignment="1">
      <alignment horizontal="left" vertical="top"/>
    </xf>
    <xf numFmtId="49" fontId="37" fillId="0" borderId="46" xfId="7" applyNumberFormat="1" applyFont="1" applyFill="1" applyBorder="1" applyAlignment="1">
      <alignment horizontal="left" vertical="top"/>
    </xf>
    <xf numFmtId="49" fontId="37" fillId="0" borderId="39" xfId="7" applyNumberFormat="1" applyFont="1" applyFill="1" applyBorder="1" applyAlignment="1">
      <alignment horizontal="left" vertical="top"/>
    </xf>
    <xf numFmtId="49" fontId="37" fillId="0" borderId="35" xfId="7" applyNumberFormat="1" applyFont="1" applyBorder="1" applyAlignment="1">
      <alignment horizontal="center" vertical="center"/>
    </xf>
    <xf numFmtId="49" fontId="37" fillId="0" borderId="36" xfId="7" applyNumberFormat="1" applyFont="1" applyBorder="1" applyAlignment="1">
      <alignment horizontal="center" vertical="center"/>
    </xf>
    <xf numFmtId="0" fontId="46" fillId="2" borderId="0" xfId="1" applyFont="1" applyFill="1" applyBorder="1" applyAlignment="1">
      <alignment horizontal="left" vertical="top" wrapText="1"/>
    </xf>
    <xf numFmtId="0" fontId="47" fillId="2" borderId="1" xfId="1" applyFont="1" applyFill="1" applyBorder="1" applyAlignment="1">
      <alignment horizontal="center" vertical="center" wrapText="1"/>
    </xf>
    <xf numFmtId="0" fontId="47" fillId="2" borderId="3" xfId="1" applyFont="1" applyFill="1" applyBorder="1" applyAlignment="1">
      <alignment horizontal="center" vertical="center" wrapText="1"/>
    </xf>
    <xf numFmtId="0" fontId="47" fillId="2" borderId="2" xfId="1" applyFont="1" applyFill="1" applyBorder="1" applyAlignment="1">
      <alignment horizontal="center" vertical="center" wrapText="1"/>
    </xf>
    <xf numFmtId="0" fontId="46" fillId="2" borderId="1" xfId="1" applyFont="1" applyFill="1" applyBorder="1" applyAlignment="1">
      <alignment horizontal="center" vertical="center" wrapText="1"/>
    </xf>
    <xf numFmtId="0" fontId="46" fillId="2" borderId="3" xfId="1" applyFont="1" applyFill="1" applyBorder="1" applyAlignment="1">
      <alignment horizontal="center" vertical="center" wrapText="1"/>
    </xf>
    <xf numFmtId="0" fontId="46" fillId="2" borderId="2" xfId="1" applyFont="1" applyFill="1" applyBorder="1" applyAlignment="1">
      <alignment horizontal="center" vertical="center" wrapText="1"/>
    </xf>
    <xf numFmtId="0" fontId="47" fillId="2" borderId="23" xfId="1" applyFont="1" applyFill="1" applyBorder="1" applyAlignment="1">
      <alignment horizontal="center" vertical="center" wrapText="1"/>
    </xf>
    <xf numFmtId="0" fontId="47" fillId="2" borderId="30" xfId="1" applyFont="1" applyFill="1" applyBorder="1" applyAlignment="1">
      <alignment horizontal="center" vertical="center" wrapText="1"/>
    </xf>
    <xf numFmtId="0" fontId="47" fillId="2" borderId="3" xfId="1" applyFont="1" applyFill="1" applyBorder="1" applyAlignment="1">
      <alignment horizontal="right" vertical="center" wrapText="1"/>
    </xf>
    <xf numFmtId="0" fontId="47" fillId="2" borderId="26" xfId="1" applyFont="1" applyFill="1" applyBorder="1" applyAlignment="1">
      <alignment horizontal="center" vertical="center" wrapText="1"/>
    </xf>
    <xf numFmtId="0" fontId="47" fillId="2" borderId="27" xfId="1" applyFont="1" applyFill="1" applyBorder="1" applyAlignment="1">
      <alignment horizontal="center" vertical="center" wrapText="1"/>
    </xf>
    <xf numFmtId="0" fontId="47" fillId="2" borderId="28" xfId="1" applyFont="1" applyFill="1" applyBorder="1" applyAlignment="1">
      <alignment horizontal="center" vertical="center" wrapText="1"/>
    </xf>
    <xf numFmtId="0" fontId="47" fillId="2" borderId="29" xfId="1" applyFont="1" applyFill="1" applyBorder="1" applyAlignment="1">
      <alignment horizontal="left" vertical="center" wrapText="1"/>
    </xf>
    <xf numFmtId="0" fontId="47" fillId="2" borderId="27" xfId="1" applyFont="1" applyFill="1" applyBorder="1" applyAlignment="1">
      <alignment horizontal="left" vertical="center" wrapText="1"/>
    </xf>
    <xf numFmtId="0" fontId="47" fillId="3" borderId="23" xfId="1" applyFont="1" applyFill="1" applyBorder="1" applyAlignment="1">
      <alignment horizontal="left" vertical="center" wrapText="1"/>
    </xf>
    <xf numFmtId="0" fontId="47" fillId="3" borderId="3" xfId="1" applyFont="1" applyFill="1" applyBorder="1" applyAlignment="1">
      <alignment horizontal="left" vertical="center" wrapText="1"/>
    </xf>
    <xf numFmtId="0" fontId="47" fillId="3" borderId="11" xfId="1" applyFont="1" applyFill="1" applyBorder="1" applyAlignment="1">
      <alignment horizontal="left" vertical="center" wrapText="1"/>
    </xf>
    <xf numFmtId="0" fontId="47" fillId="3" borderId="17" xfId="1" applyFont="1" applyFill="1" applyBorder="1" applyAlignment="1">
      <alignment horizontal="left" vertical="center" wrapText="1"/>
    </xf>
    <xf numFmtId="0" fontId="47" fillId="2" borderId="24" xfId="1" applyFont="1" applyFill="1" applyBorder="1" applyAlignment="1">
      <alignment horizontal="center" vertical="center" wrapText="1"/>
    </xf>
    <xf numFmtId="0" fontId="47" fillId="2" borderId="10" xfId="1" applyFont="1" applyFill="1" applyBorder="1" applyAlignment="1">
      <alignment horizontal="center" vertical="center" wrapText="1"/>
    </xf>
    <xf numFmtId="0" fontId="47" fillId="2" borderId="5" xfId="1" applyFont="1" applyFill="1" applyBorder="1" applyAlignment="1">
      <alignment horizontal="center" vertical="center" wrapText="1"/>
    </xf>
    <xf numFmtId="0" fontId="47" fillId="2" borderId="25" xfId="1" applyFont="1" applyFill="1" applyBorder="1" applyAlignment="1">
      <alignment horizontal="center" vertical="center" wrapText="1"/>
    </xf>
    <xf numFmtId="0" fontId="47" fillId="2" borderId="0" xfId="1" applyFont="1" applyFill="1" applyBorder="1" applyAlignment="1">
      <alignment horizontal="center" vertical="center" wrapText="1"/>
    </xf>
    <xf numFmtId="0" fontId="47" fillId="2" borderId="9" xfId="1" applyFont="1" applyFill="1" applyBorder="1" applyAlignment="1">
      <alignment horizontal="center" vertical="center" wrapText="1"/>
    </xf>
    <xf numFmtId="0" fontId="46" fillId="2" borderId="4" xfId="1" applyFont="1" applyFill="1" applyBorder="1" applyAlignment="1">
      <alignment horizontal="left" vertical="top" wrapText="1"/>
    </xf>
    <xf numFmtId="0" fontId="46" fillId="2" borderId="10" xfId="1" applyFont="1" applyFill="1" applyBorder="1" applyAlignment="1">
      <alignment horizontal="left" vertical="top" wrapText="1"/>
    </xf>
    <xf numFmtId="0" fontId="46" fillId="2" borderId="20" xfId="1" applyFont="1" applyFill="1" applyBorder="1" applyAlignment="1">
      <alignment horizontal="left" vertical="top" wrapText="1"/>
    </xf>
    <xf numFmtId="0" fontId="46" fillId="2" borderId="8" xfId="1" applyFont="1" applyFill="1" applyBorder="1" applyAlignment="1">
      <alignment horizontal="left" vertical="top" wrapText="1"/>
    </xf>
    <xf numFmtId="0" fontId="46" fillId="2" borderId="21" xfId="1" applyFont="1" applyFill="1" applyBorder="1" applyAlignment="1">
      <alignment horizontal="left" vertical="top" wrapText="1"/>
    </xf>
    <xf numFmtId="0" fontId="46" fillId="2" borderId="16" xfId="1" applyFont="1" applyFill="1" applyBorder="1" applyAlignment="1">
      <alignment horizontal="left" vertical="top" wrapText="1"/>
    </xf>
    <xf numFmtId="0" fontId="46" fillId="2" borderId="18" xfId="1" applyFont="1" applyFill="1" applyBorder="1" applyAlignment="1">
      <alignment horizontal="left" vertical="top" wrapText="1"/>
    </xf>
    <xf numFmtId="0" fontId="47" fillId="2" borderId="1" xfId="1" applyFont="1" applyFill="1" applyBorder="1" applyAlignment="1">
      <alignment horizontal="center" vertical="center" shrinkToFit="1"/>
    </xf>
    <xf numFmtId="0" fontId="47" fillId="2" borderId="3" xfId="1" applyFont="1" applyFill="1" applyBorder="1" applyAlignment="1">
      <alignment horizontal="center" vertical="center" shrinkToFit="1"/>
    </xf>
    <xf numFmtId="182" fontId="46" fillId="2" borderId="38" xfId="1" applyNumberFormat="1" applyFont="1" applyFill="1" applyBorder="1" applyAlignment="1">
      <alignment horizontal="left" vertical="center" wrapText="1" indent="1"/>
    </xf>
    <xf numFmtId="182" fontId="46" fillId="2" borderId="46" xfId="1" applyNumberFormat="1" applyFont="1" applyFill="1" applyBorder="1" applyAlignment="1">
      <alignment horizontal="left" vertical="center" wrapText="1" indent="1"/>
    </xf>
    <xf numFmtId="182" fontId="46" fillId="2" borderId="39" xfId="1" applyNumberFormat="1" applyFont="1" applyFill="1" applyBorder="1" applyAlignment="1">
      <alignment horizontal="left" vertical="center" wrapText="1" indent="1"/>
    </xf>
    <xf numFmtId="0" fontId="47" fillId="2" borderId="6" xfId="1" applyFont="1" applyFill="1" applyBorder="1" applyAlignment="1">
      <alignment horizontal="center" vertical="center" shrinkToFit="1"/>
    </xf>
    <xf numFmtId="0" fontId="47" fillId="2" borderId="11" xfId="1" applyFont="1" applyFill="1" applyBorder="1" applyAlignment="1">
      <alignment horizontal="center" vertical="center" shrinkToFit="1"/>
    </xf>
    <xf numFmtId="0" fontId="47" fillId="2" borderId="0" xfId="1" applyFont="1" applyFill="1" applyBorder="1" applyAlignment="1">
      <alignment horizontal="center" vertical="center" shrinkToFit="1"/>
    </xf>
    <xf numFmtId="0" fontId="47" fillId="2" borderId="17" xfId="1" applyFont="1" applyFill="1" applyBorder="1" applyAlignment="1">
      <alignment horizontal="center" vertical="center" wrapText="1"/>
    </xf>
    <xf numFmtId="0" fontId="47" fillId="2" borderId="4" xfId="1" applyFont="1" applyFill="1" applyBorder="1" applyAlignment="1">
      <alignment horizontal="center" vertical="center" wrapText="1"/>
    </xf>
    <xf numFmtId="0" fontId="47" fillId="2" borderId="8" xfId="1" applyFont="1" applyFill="1" applyBorder="1" applyAlignment="1">
      <alignment horizontal="center" vertical="center" wrapText="1"/>
    </xf>
    <xf numFmtId="0" fontId="47" fillId="2" borderId="6" xfId="1" applyFont="1" applyFill="1" applyBorder="1" applyAlignment="1">
      <alignment horizontal="center" vertical="center" wrapText="1"/>
    </xf>
    <xf numFmtId="0" fontId="47" fillId="2" borderId="11" xfId="1" applyFont="1" applyFill="1" applyBorder="1" applyAlignment="1">
      <alignment horizontal="center" vertical="center" wrapText="1"/>
    </xf>
    <xf numFmtId="0" fontId="47" fillId="2" borderId="49" xfId="1" applyFont="1" applyFill="1" applyBorder="1" applyAlignment="1">
      <alignment horizontal="center" vertical="center" wrapText="1"/>
    </xf>
    <xf numFmtId="0" fontId="47" fillId="2" borderId="50" xfId="1" applyFont="1" applyFill="1" applyBorder="1" applyAlignment="1">
      <alignment horizontal="center" vertical="center" wrapText="1"/>
    </xf>
    <xf numFmtId="0" fontId="47" fillId="2" borderId="51" xfId="1" applyFont="1" applyFill="1" applyBorder="1" applyAlignment="1">
      <alignment horizontal="center" vertical="center" wrapText="1"/>
    </xf>
    <xf numFmtId="0" fontId="47" fillId="2" borderId="47" xfId="1" applyNumberFormat="1" applyFont="1" applyFill="1" applyBorder="1" applyAlignment="1">
      <alignment horizontal="left" vertical="center" shrinkToFit="1"/>
    </xf>
    <xf numFmtId="0" fontId="47" fillId="2" borderId="3" xfId="1" applyNumberFormat="1" applyFont="1" applyFill="1" applyBorder="1" applyAlignment="1">
      <alignment horizontal="left" vertical="center" shrinkToFit="1"/>
    </xf>
    <xf numFmtId="0" fontId="47" fillId="2" borderId="30" xfId="1" applyNumberFormat="1" applyFont="1" applyFill="1" applyBorder="1" applyAlignment="1">
      <alignment horizontal="left" vertical="center" shrinkToFit="1"/>
    </xf>
    <xf numFmtId="0" fontId="47" fillId="2" borderId="31" xfId="1" applyFont="1" applyFill="1" applyBorder="1" applyAlignment="1">
      <alignment horizontal="center" vertical="center" shrinkToFit="1"/>
    </xf>
    <xf numFmtId="0" fontId="46" fillId="2" borderId="43" xfId="1" applyFont="1" applyFill="1" applyBorder="1" applyAlignment="1">
      <alignment horizontal="center" vertical="center" wrapText="1"/>
    </xf>
    <xf numFmtId="0" fontId="46" fillId="2" borderId="10" xfId="1" applyFont="1" applyFill="1" applyBorder="1" applyAlignment="1">
      <alignment horizontal="center" vertical="center" wrapText="1"/>
    </xf>
    <xf numFmtId="0" fontId="46" fillId="2" borderId="48" xfId="1" applyFont="1" applyFill="1" applyBorder="1" applyAlignment="1">
      <alignment horizontal="center" vertical="center" wrapText="1"/>
    </xf>
    <xf numFmtId="0" fontId="46" fillId="2" borderId="38" xfId="1" applyFont="1" applyFill="1" applyBorder="1" applyAlignment="1">
      <alignment horizontal="center" vertical="center" wrapText="1"/>
    </xf>
    <xf numFmtId="0" fontId="46" fillId="2" borderId="46" xfId="1" applyFont="1" applyFill="1" applyBorder="1" applyAlignment="1">
      <alignment horizontal="center" vertical="center" wrapText="1"/>
    </xf>
    <xf numFmtId="0" fontId="46" fillId="2" borderId="39" xfId="1" applyFont="1" applyFill="1" applyBorder="1" applyAlignment="1">
      <alignment horizontal="center" vertical="center" wrapText="1"/>
    </xf>
    <xf numFmtId="0" fontId="46" fillId="2" borderId="116" xfId="1" applyFont="1" applyFill="1" applyBorder="1" applyAlignment="1">
      <alignment horizontal="left" vertical="center" wrapText="1"/>
    </xf>
    <xf numFmtId="0" fontId="46" fillId="2" borderId="117" xfId="1" applyFont="1" applyFill="1" applyBorder="1" applyAlignment="1">
      <alignment horizontal="left" vertical="center" wrapText="1"/>
    </xf>
    <xf numFmtId="0" fontId="46" fillId="2" borderId="118" xfId="1" applyFont="1" applyFill="1" applyBorder="1" applyAlignment="1">
      <alignment horizontal="left" vertical="center" wrapText="1"/>
    </xf>
    <xf numFmtId="0" fontId="46" fillId="2" borderId="119" xfId="1" applyFont="1" applyFill="1" applyBorder="1" applyAlignment="1">
      <alignment horizontal="left" vertical="center" wrapText="1"/>
    </xf>
    <xf numFmtId="0" fontId="46" fillId="2" borderId="120" xfId="1" applyFont="1" applyFill="1" applyBorder="1" applyAlignment="1">
      <alignment horizontal="left" vertical="center" wrapText="1"/>
    </xf>
    <xf numFmtId="0" fontId="46" fillId="2" borderId="121" xfId="1" applyFont="1" applyFill="1" applyBorder="1" applyAlignment="1">
      <alignment horizontal="left" vertical="center" wrapText="1"/>
    </xf>
    <xf numFmtId="0" fontId="46" fillId="2" borderId="122" xfId="1" applyFont="1" applyFill="1" applyBorder="1" applyAlignment="1">
      <alignment horizontal="left" vertical="center" wrapText="1"/>
    </xf>
    <xf numFmtId="49" fontId="47" fillId="2" borderId="47" xfId="1" applyNumberFormat="1" applyFont="1" applyFill="1" applyBorder="1" applyAlignment="1">
      <alignment horizontal="left" vertical="center" wrapText="1"/>
    </xf>
    <xf numFmtId="49" fontId="47" fillId="2" borderId="3" xfId="1" applyNumberFormat="1" applyFont="1" applyFill="1" applyBorder="1" applyAlignment="1">
      <alignment horizontal="left" vertical="center" wrapText="1"/>
    </xf>
    <xf numFmtId="49" fontId="47" fillId="2" borderId="17" xfId="1" applyNumberFormat="1" applyFont="1" applyFill="1" applyBorder="1" applyAlignment="1">
      <alignment horizontal="left" vertical="center" wrapText="1"/>
    </xf>
    <xf numFmtId="0" fontId="47" fillId="2" borderId="52" xfId="1" applyFont="1" applyFill="1" applyBorder="1" applyAlignment="1">
      <alignment horizontal="center" vertical="center" wrapText="1"/>
    </xf>
    <xf numFmtId="0" fontId="47" fillId="2" borderId="53" xfId="1" applyFont="1" applyFill="1" applyBorder="1" applyAlignment="1">
      <alignment horizontal="center" vertical="center" wrapText="1"/>
    </xf>
    <xf numFmtId="49" fontId="47" fillId="2" borderId="0" xfId="1" applyNumberFormat="1" applyFont="1" applyFill="1" applyBorder="1" applyAlignment="1">
      <alignment horizontal="left" vertical="center" wrapText="1"/>
    </xf>
    <xf numFmtId="49" fontId="47" fillId="2" borderId="21" xfId="1" applyNumberFormat="1" applyFont="1" applyFill="1" applyBorder="1" applyAlignment="1">
      <alignment horizontal="left" vertical="center" wrapText="1"/>
    </xf>
    <xf numFmtId="0" fontId="46" fillId="2" borderId="19" xfId="1" applyFont="1" applyFill="1" applyBorder="1" applyAlignment="1">
      <alignment horizontal="center" vertical="center" textRotation="255" wrapText="1"/>
    </xf>
    <xf numFmtId="0" fontId="46" fillId="2" borderId="16" xfId="1" applyFont="1" applyFill="1" applyBorder="1" applyAlignment="1">
      <alignment horizontal="center" vertical="center" textRotation="255" wrapText="1"/>
    </xf>
    <xf numFmtId="0" fontId="46" fillId="2" borderId="18" xfId="1" applyFont="1" applyFill="1" applyBorder="1" applyAlignment="1">
      <alignment horizontal="center" vertical="center" textRotation="255" wrapText="1"/>
    </xf>
    <xf numFmtId="0" fontId="46" fillId="2" borderId="35" xfId="1" applyFont="1" applyFill="1" applyBorder="1" applyAlignment="1">
      <alignment horizontal="left" vertical="center" wrapText="1"/>
    </xf>
    <xf numFmtId="0" fontId="46" fillId="2" borderId="45" xfId="1" applyFont="1" applyFill="1" applyBorder="1" applyAlignment="1">
      <alignment horizontal="left" vertical="center" wrapText="1"/>
    </xf>
    <xf numFmtId="0" fontId="46" fillId="2" borderId="36" xfId="1" applyFont="1" applyFill="1" applyBorder="1" applyAlignment="1">
      <alignment horizontal="left" vertical="center" wrapText="1"/>
    </xf>
    <xf numFmtId="0" fontId="47" fillId="2" borderId="35" xfId="1" applyFont="1" applyFill="1" applyBorder="1" applyAlignment="1">
      <alignment horizontal="center" vertical="center" wrapText="1"/>
    </xf>
    <xf numFmtId="0" fontId="47" fillId="2" borderId="36" xfId="1" applyFont="1" applyFill="1" applyBorder="1" applyAlignment="1">
      <alignment horizontal="center" vertical="center" wrapText="1"/>
    </xf>
    <xf numFmtId="0" fontId="47" fillId="2" borderId="41" xfId="1" applyFont="1" applyFill="1" applyBorder="1" applyAlignment="1">
      <alignment horizontal="center" vertical="center" wrapText="1"/>
    </xf>
    <xf numFmtId="0" fontId="47" fillId="2" borderId="42" xfId="1" applyFont="1" applyFill="1" applyBorder="1" applyAlignment="1">
      <alignment horizontal="center" vertical="center" wrapText="1"/>
    </xf>
    <xf numFmtId="0" fontId="47" fillId="2" borderId="38" xfId="1" applyFont="1" applyFill="1" applyBorder="1" applyAlignment="1">
      <alignment horizontal="center" vertical="center" wrapText="1"/>
    </xf>
    <xf numFmtId="0" fontId="47" fillId="2" borderId="39" xfId="1" applyFont="1" applyFill="1" applyBorder="1" applyAlignment="1">
      <alignment horizontal="center" vertical="center" wrapText="1"/>
    </xf>
    <xf numFmtId="0" fontId="48" fillId="2" borderId="35" xfId="1" applyFont="1" applyFill="1" applyBorder="1" applyAlignment="1">
      <alignment horizontal="center" vertical="center" wrapText="1"/>
    </xf>
    <xf numFmtId="0" fontId="48" fillId="2" borderId="45" xfId="1" applyFont="1" applyFill="1" applyBorder="1" applyAlignment="1">
      <alignment horizontal="center" vertical="center" wrapText="1"/>
    </xf>
    <xf numFmtId="0" fontId="47" fillId="2" borderId="7" xfId="1" applyFont="1" applyFill="1" applyBorder="1" applyAlignment="1">
      <alignment horizontal="center" vertical="center" wrapText="1"/>
    </xf>
    <xf numFmtId="0" fontId="47" fillId="2" borderId="30" xfId="1" applyFont="1" applyFill="1" applyBorder="1" applyAlignment="1">
      <alignment horizontal="center" vertical="center" shrinkToFit="1"/>
    </xf>
    <xf numFmtId="49" fontId="48" fillId="2" borderId="3" xfId="1" applyNumberFormat="1" applyFont="1" applyFill="1" applyBorder="1" applyAlignment="1">
      <alignment horizontal="right" vertical="center" wrapText="1"/>
    </xf>
    <xf numFmtId="49" fontId="47" fillId="2" borderId="40" xfId="1" applyNumberFormat="1" applyFont="1" applyFill="1" applyBorder="1" applyAlignment="1">
      <alignment horizontal="center" vertical="center" wrapText="1"/>
    </xf>
    <xf numFmtId="49" fontId="47" fillId="2" borderId="33" xfId="1" applyNumberFormat="1" applyFont="1" applyFill="1" applyBorder="1" applyAlignment="1">
      <alignment horizontal="center" vertical="center" wrapText="1"/>
    </xf>
    <xf numFmtId="0" fontId="46" fillId="2" borderId="32" xfId="1" applyFont="1" applyFill="1" applyBorder="1" applyAlignment="1">
      <alignment horizontal="left" vertical="center" wrapText="1"/>
    </xf>
    <xf numFmtId="0" fontId="46" fillId="2" borderId="40" xfId="1" applyFont="1" applyFill="1" applyBorder="1" applyAlignment="1">
      <alignment horizontal="left" vertical="center" wrapText="1"/>
    </xf>
    <xf numFmtId="0" fontId="46" fillId="2" borderId="33" xfId="1" applyFont="1" applyFill="1" applyBorder="1" applyAlignment="1">
      <alignment horizontal="left" vertical="center" wrapText="1"/>
    </xf>
    <xf numFmtId="0" fontId="47" fillId="2" borderId="41" xfId="1" applyFont="1" applyFill="1" applyBorder="1" applyAlignment="1">
      <alignment horizontal="left" vertical="center" wrapText="1"/>
    </xf>
    <xf numFmtId="0" fontId="47" fillId="2" borderId="0" xfId="1" applyFont="1" applyFill="1" applyBorder="1" applyAlignment="1">
      <alignment horizontal="left" vertical="center" wrapText="1"/>
    </xf>
    <xf numFmtId="0" fontId="47" fillId="2" borderId="21" xfId="1" applyFont="1" applyFill="1" applyBorder="1" applyAlignment="1">
      <alignment horizontal="left" vertical="center" wrapText="1"/>
    </xf>
    <xf numFmtId="0" fontId="47" fillId="2" borderId="44" xfId="1" applyFont="1" applyFill="1" applyBorder="1" applyAlignment="1">
      <alignment horizontal="left" vertical="center" wrapText="1"/>
    </xf>
    <xf numFmtId="0" fontId="47" fillId="2" borderId="11" xfId="1" applyFont="1" applyFill="1" applyBorder="1" applyAlignment="1">
      <alignment horizontal="left" vertical="center" wrapText="1"/>
    </xf>
    <xf numFmtId="0" fontId="47" fillId="2" borderId="22" xfId="1" applyFont="1" applyFill="1" applyBorder="1" applyAlignment="1">
      <alignment horizontal="left" vertical="center" wrapText="1"/>
    </xf>
    <xf numFmtId="0" fontId="45" fillId="2" borderId="0" xfId="1" applyFont="1" applyFill="1" applyBorder="1" applyAlignment="1">
      <alignment horizontal="left" vertical="center"/>
    </xf>
    <xf numFmtId="0" fontId="46" fillId="2" borderId="12" xfId="1" applyFont="1" applyFill="1" applyBorder="1" applyAlignment="1">
      <alignment horizontal="center" vertical="center" textRotation="255" wrapText="1"/>
    </xf>
    <xf numFmtId="0" fontId="47" fillId="2" borderId="13" xfId="1" applyFont="1" applyFill="1" applyBorder="1" applyAlignment="1">
      <alignment horizontal="center" vertical="center" wrapText="1"/>
    </xf>
    <xf numFmtId="0" fontId="47" fillId="2" borderId="14" xfId="1" applyFont="1" applyFill="1" applyBorder="1" applyAlignment="1">
      <alignment horizontal="center" vertical="center" wrapText="1"/>
    </xf>
    <xf numFmtId="0" fontId="47" fillId="2" borderId="54" xfId="1" applyFont="1" applyFill="1" applyBorder="1" applyAlignment="1">
      <alignment horizontal="left" vertical="center" wrapText="1"/>
    </xf>
    <xf numFmtId="0" fontId="47" fillId="2" borderId="14" xfId="1" applyFont="1" applyFill="1" applyBorder="1" applyAlignment="1">
      <alignment horizontal="left" vertical="center" wrapText="1"/>
    </xf>
    <xf numFmtId="0" fontId="47" fillId="2" borderId="15" xfId="1" applyFont="1" applyFill="1" applyBorder="1" applyAlignment="1">
      <alignment horizontal="left" vertical="center" wrapText="1"/>
    </xf>
    <xf numFmtId="0" fontId="47" fillId="2" borderId="47" xfId="1" applyFont="1" applyFill="1" applyBorder="1" applyAlignment="1">
      <alignment horizontal="left" vertical="center" wrapText="1"/>
    </xf>
    <xf numFmtId="0" fontId="47" fillId="2" borderId="3" xfId="1" applyFont="1" applyFill="1" applyBorder="1" applyAlignment="1">
      <alignment horizontal="left" vertical="center" wrapText="1"/>
    </xf>
    <xf numFmtId="0" fontId="47" fillId="2" borderId="17" xfId="1" applyFont="1" applyFill="1" applyBorder="1" applyAlignment="1">
      <alignment horizontal="left" vertical="center" wrapText="1"/>
    </xf>
    <xf numFmtId="0" fontId="47" fillId="2" borderId="4" xfId="1" applyFont="1" applyFill="1" applyBorder="1" applyAlignment="1">
      <alignment horizontal="center" vertical="center" shrinkToFit="1"/>
    </xf>
    <xf numFmtId="0" fontId="47" fillId="2" borderId="10" xfId="1" applyFont="1" applyFill="1" applyBorder="1" applyAlignment="1">
      <alignment horizontal="center" vertical="center" shrinkToFit="1"/>
    </xf>
    <xf numFmtId="183" fontId="47" fillId="2" borderId="10" xfId="1" applyNumberFormat="1" applyFont="1" applyFill="1" applyBorder="1" applyAlignment="1">
      <alignment horizontal="center" vertical="center" wrapText="1"/>
    </xf>
    <xf numFmtId="184" fontId="47" fillId="2" borderId="10" xfId="1" applyNumberFormat="1" applyFont="1" applyFill="1" applyBorder="1" applyAlignment="1">
      <alignment horizontal="center" vertical="center"/>
    </xf>
    <xf numFmtId="0" fontId="47" fillId="2" borderId="20" xfId="1" applyFont="1" applyFill="1" applyBorder="1" applyAlignment="1">
      <alignment horizontal="center" vertical="center" wrapText="1"/>
    </xf>
    <xf numFmtId="0" fontId="44" fillId="2" borderId="41" xfId="8" applyFont="1" applyFill="1" applyBorder="1" applyAlignment="1">
      <alignment horizontal="left" vertical="center" wrapText="1"/>
    </xf>
    <xf numFmtId="0" fontId="44" fillId="2" borderId="0" xfId="8" applyFont="1" applyFill="1" applyBorder="1" applyAlignment="1">
      <alignment horizontal="left" vertical="center" wrapText="1"/>
    </xf>
    <xf numFmtId="0" fontId="46" fillId="2" borderId="0" xfId="1" applyFont="1" applyFill="1" applyBorder="1" applyAlignment="1">
      <alignment horizontal="left" vertical="center"/>
    </xf>
    <xf numFmtId="0" fontId="46" fillId="2" borderId="21" xfId="1" applyFont="1" applyFill="1" applyBorder="1" applyAlignment="1">
      <alignment horizontal="left" vertical="center"/>
    </xf>
    <xf numFmtId="0" fontId="47" fillId="2" borderId="6" xfId="1" applyFont="1" applyFill="1" applyBorder="1" applyAlignment="1">
      <alignment horizontal="left" vertical="center" wrapText="1"/>
    </xf>
    <xf numFmtId="0" fontId="47" fillId="2" borderId="32" xfId="1" applyFont="1" applyFill="1" applyBorder="1" applyAlignment="1">
      <alignment horizontal="center" vertical="center" shrinkToFit="1"/>
    </xf>
    <xf numFmtId="0" fontId="47" fillId="2" borderId="33" xfId="1" applyFont="1" applyFill="1" applyBorder="1" applyAlignment="1">
      <alignment horizontal="center" vertical="center" shrinkToFit="1"/>
    </xf>
    <xf numFmtId="0" fontId="12" fillId="4" borderId="0" xfId="2" applyFont="1" applyFill="1" applyAlignment="1" applyProtection="1">
      <alignment horizontal="center" vertical="center"/>
      <protection locked="0"/>
    </xf>
    <xf numFmtId="0" fontId="12" fillId="5" borderId="0" xfId="2" applyFont="1" applyFill="1" applyAlignment="1" applyProtection="1">
      <alignment horizontal="center" vertical="center"/>
      <protection locked="0"/>
    </xf>
    <xf numFmtId="0" fontId="12" fillId="0" borderId="0" xfId="2" applyFont="1" applyFill="1" applyAlignment="1" applyProtection="1">
      <alignment horizontal="center" vertical="center"/>
    </xf>
    <xf numFmtId="0" fontId="11" fillId="4" borderId="31" xfId="2" applyFont="1" applyFill="1" applyBorder="1" applyAlignment="1" applyProtection="1">
      <alignment horizontal="center" vertical="center"/>
      <protection locked="0"/>
    </xf>
    <xf numFmtId="0" fontId="11" fillId="5" borderId="32" xfId="2" applyFont="1" applyFill="1" applyBorder="1" applyAlignment="1" applyProtection="1">
      <alignment horizontal="center" vertical="center"/>
      <protection locked="0"/>
    </xf>
    <xf numFmtId="0" fontId="11" fillId="5" borderId="33" xfId="2" applyFont="1" applyFill="1" applyBorder="1" applyAlignment="1" applyProtection="1">
      <alignment horizontal="center" vertical="center"/>
      <protection locked="0"/>
    </xf>
    <xf numFmtId="0" fontId="11" fillId="2" borderId="32" xfId="2" applyNumberFormat="1" applyFont="1" applyFill="1" applyBorder="1" applyAlignment="1" applyProtection="1">
      <alignment horizontal="center" vertical="center"/>
    </xf>
    <xf numFmtId="0" fontId="11" fillId="2" borderId="33" xfId="2" applyNumberFormat="1" applyFont="1" applyFill="1" applyBorder="1" applyAlignment="1" applyProtection="1">
      <alignment horizontal="center" vertical="center"/>
    </xf>
    <xf numFmtId="0" fontId="11" fillId="0" borderId="59" xfId="2" applyFont="1" applyFill="1" applyBorder="1" applyAlignment="1" applyProtection="1">
      <alignment horizontal="center" vertical="center"/>
    </xf>
    <xf numFmtId="0" fontId="11" fillId="0" borderId="68" xfId="2" applyFont="1" applyFill="1" applyBorder="1" applyAlignment="1" applyProtection="1">
      <alignment horizontal="center" vertical="center"/>
    </xf>
    <xf numFmtId="0" fontId="11" fillId="0" borderId="75" xfId="2" applyFont="1" applyFill="1" applyBorder="1" applyAlignment="1" applyProtection="1">
      <alignment horizontal="center" vertical="center"/>
    </xf>
    <xf numFmtId="0" fontId="11" fillId="0" borderId="60" xfId="2" applyFont="1" applyFill="1" applyBorder="1" applyAlignment="1" applyProtection="1">
      <alignment horizontal="center" vertical="center" wrapText="1"/>
    </xf>
    <xf numFmtId="0" fontId="11" fillId="0" borderId="61"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1" fillId="0" borderId="42" xfId="2" applyFont="1" applyFill="1" applyBorder="1" applyAlignment="1" applyProtection="1">
      <alignment horizontal="center" vertical="center" wrapText="1"/>
    </xf>
    <xf numFmtId="0" fontId="11" fillId="0" borderId="57" xfId="2" applyFont="1" applyFill="1" applyBorder="1" applyAlignment="1" applyProtection="1">
      <alignment horizontal="center" vertical="center" wrapText="1"/>
    </xf>
    <xf numFmtId="0" fontId="11" fillId="0" borderId="76" xfId="2" applyFont="1" applyFill="1" applyBorder="1" applyAlignment="1" applyProtection="1">
      <alignment horizontal="center" vertical="center" wrapText="1"/>
    </xf>
    <xf numFmtId="0" fontId="11" fillId="0" borderId="62" xfId="2" applyFont="1" applyFill="1" applyBorder="1" applyAlignment="1" applyProtection="1">
      <alignment horizontal="center" vertical="center" wrapText="1"/>
    </xf>
    <xf numFmtId="0" fontId="11" fillId="0" borderId="41" xfId="2" applyFont="1" applyFill="1" applyBorder="1" applyAlignment="1" applyProtection="1">
      <alignment horizontal="center" vertical="center" wrapText="1"/>
    </xf>
    <xf numFmtId="0" fontId="11" fillId="0" borderId="77" xfId="2" applyFont="1" applyFill="1" applyBorder="1" applyAlignment="1" applyProtection="1">
      <alignment horizontal="center" vertical="center" wrapText="1"/>
    </xf>
    <xf numFmtId="0" fontId="11" fillId="0" borderId="63" xfId="2" applyFont="1" applyFill="1" applyBorder="1" applyAlignment="1" applyProtection="1">
      <alignment horizontal="center" vertical="center" wrapText="1"/>
    </xf>
    <xf numFmtId="0" fontId="11" fillId="0" borderId="21" xfId="2" applyFont="1" applyFill="1" applyBorder="1" applyAlignment="1" applyProtection="1">
      <alignment horizontal="center" vertical="center" wrapText="1"/>
    </xf>
    <xf numFmtId="0" fontId="11" fillId="0" borderId="58" xfId="2" applyFont="1" applyFill="1" applyBorder="1" applyAlignment="1" applyProtection="1">
      <alignment horizontal="center" vertical="center" wrapText="1"/>
    </xf>
    <xf numFmtId="0" fontId="11" fillId="0" borderId="64" xfId="2" quotePrefix="1"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15" fillId="0" borderId="65" xfId="2" applyFont="1" applyFill="1" applyBorder="1" applyAlignment="1" applyProtection="1">
      <alignment horizontal="center" vertical="center" wrapText="1"/>
    </xf>
    <xf numFmtId="0" fontId="15" fillId="0" borderId="66" xfId="2" applyFont="1" applyFill="1" applyBorder="1" applyAlignment="1" applyProtection="1">
      <alignment horizontal="center" vertical="center" wrapText="1"/>
    </xf>
    <xf numFmtId="0" fontId="15" fillId="0" borderId="71" xfId="2" applyFont="1" applyFill="1" applyBorder="1" applyAlignment="1" applyProtection="1">
      <alignment horizontal="center" vertical="center" wrapText="1"/>
    </xf>
    <xf numFmtId="0" fontId="15" fillId="0" borderId="72" xfId="2" applyFont="1" applyFill="1" applyBorder="1" applyAlignment="1" applyProtection="1">
      <alignment horizontal="center" vertical="center" wrapText="1"/>
    </xf>
    <xf numFmtId="0" fontId="15" fillId="0" borderId="73" xfId="2" applyFont="1" applyFill="1" applyBorder="1" applyAlignment="1" applyProtection="1">
      <alignment horizontal="center" vertical="center" wrapText="1"/>
    </xf>
    <xf numFmtId="0" fontId="15" fillId="0" borderId="74" xfId="2" applyFont="1" applyFill="1" applyBorder="1" applyAlignment="1" applyProtection="1">
      <alignment horizontal="center" vertical="center" wrapText="1"/>
    </xf>
    <xf numFmtId="0" fontId="15" fillId="0" borderId="78" xfId="2" applyFont="1" applyFill="1" applyBorder="1" applyAlignment="1" applyProtection="1">
      <alignment horizontal="center" vertical="center" wrapText="1"/>
    </xf>
    <xf numFmtId="0" fontId="15" fillId="0" borderId="80" xfId="2" applyFont="1" applyFill="1" applyBorder="1" applyAlignment="1" applyProtection="1">
      <alignment horizontal="center" vertical="center" wrapText="1"/>
    </xf>
    <xf numFmtId="0" fontId="11" fillId="0" borderId="67" xfId="2" applyFont="1" applyFill="1" applyBorder="1" applyAlignment="1" applyProtection="1">
      <alignment horizontal="center" vertical="center" wrapText="1"/>
    </xf>
    <xf numFmtId="0" fontId="11" fillId="0" borderId="59" xfId="2" applyFont="1" applyFill="1" applyBorder="1" applyAlignment="1" applyProtection="1">
      <alignment horizontal="center" vertical="center" wrapText="1"/>
    </xf>
    <xf numFmtId="0" fontId="11" fillId="0" borderId="69" xfId="2" applyFont="1" applyFill="1" applyBorder="1" applyAlignment="1" applyProtection="1">
      <alignment horizontal="center" vertical="center"/>
    </xf>
    <xf numFmtId="0" fontId="11" fillId="0" borderId="40" xfId="2" applyFont="1" applyFill="1" applyBorder="1" applyAlignment="1" applyProtection="1">
      <alignment horizontal="center" vertical="center"/>
    </xf>
    <xf numFmtId="0" fontId="11" fillId="0" borderId="70" xfId="2" applyFont="1" applyFill="1" applyBorder="1" applyAlignment="1" applyProtection="1">
      <alignment horizontal="center" vertical="center"/>
    </xf>
    <xf numFmtId="0" fontId="11" fillId="5" borderId="82" xfId="2" applyFont="1" applyFill="1" applyBorder="1" applyAlignment="1" applyProtection="1">
      <alignment horizontal="left" vertical="center" wrapText="1"/>
      <protection locked="0"/>
    </xf>
    <xf numFmtId="0" fontId="11" fillId="5" borderId="85" xfId="2" applyFont="1" applyFill="1" applyBorder="1" applyAlignment="1" applyProtection="1">
      <alignment horizontal="left" vertical="center" wrapText="1"/>
      <protection locked="0"/>
    </xf>
    <xf numFmtId="0" fontId="11" fillId="5" borderId="86" xfId="2" applyFont="1" applyFill="1" applyBorder="1" applyAlignment="1" applyProtection="1">
      <alignment horizontal="left" vertical="center" wrapText="1"/>
      <protection locked="0"/>
    </xf>
    <xf numFmtId="0" fontId="15" fillId="4" borderId="69" xfId="2" applyFont="1" applyFill="1" applyBorder="1" applyAlignment="1" applyProtection="1">
      <alignment horizontal="center" vertical="center" wrapText="1"/>
      <protection locked="0"/>
    </xf>
    <xf numFmtId="0" fontId="15" fillId="4" borderId="33" xfId="2" applyFont="1" applyFill="1" applyBorder="1" applyAlignment="1" applyProtection="1">
      <alignment horizontal="center" vertical="center" wrapText="1"/>
      <protection locked="0"/>
    </xf>
    <xf numFmtId="0" fontId="11" fillId="4" borderId="32" xfId="2" applyFont="1" applyFill="1" applyBorder="1" applyAlignment="1" applyProtection="1">
      <alignment horizontal="center" vertical="center" wrapText="1"/>
      <protection locked="0"/>
    </xf>
    <xf numFmtId="0" fontId="11" fillId="4" borderId="33" xfId="2" applyFont="1" applyFill="1" applyBorder="1" applyAlignment="1" applyProtection="1">
      <alignment horizontal="center" vertical="center" wrapText="1"/>
      <protection locked="0"/>
    </xf>
    <xf numFmtId="0" fontId="11" fillId="4" borderId="32" xfId="2" applyFont="1" applyFill="1" applyBorder="1" applyAlignment="1" applyProtection="1">
      <alignment horizontal="center" vertical="center" shrinkToFit="1"/>
      <protection locked="0"/>
    </xf>
    <xf numFmtId="0" fontId="11" fillId="4" borderId="40" xfId="2" applyFont="1" applyFill="1" applyBorder="1" applyAlignment="1" applyProtection="1">
      <alignment horizontal="center" vertical="center" shrinkToFit="1"/>
      <protection locked="0"/>
    </xf>
    <xf numFmtId="0" fontId="11" fillId="4" borderId="33" xfId="2" applyFont="1" applyFill="1" applyBorder="1" applyAlignment="1" applyProtection="1">
      <alignment horizontal="center" vertical="center" shrinkToFit="1"/>
      <protection locked="0"/>
    </xf>
    <xf numFmtId="0" fontId="11" fillId="5" borderId="32" xfId="2" applyFont="1" applyFill="1" applyBorder="1" applyAlignment="1" applyProtection="1">
      <alignment horizontal="center" vertical="center" wrapText="1"/>
      <protection locked="0"/>
    </xf>
    <xf numFmtId="0" fontId="11" fillId="5" borderId="40" xfId="2" applyFont="1" applyFill="1" applyBorder="1" applyAlignment="1" applyProtection="1">
      <alignment horizontal="center" vertical="center" wrapText="1"/>
      <protection locked="0"/>
    </xf>
    <xf numFmtId="0" fontId="11" fillId="5" borderId="70" xfId="2" applyFont="1" applyFill="1" applyBorder="1" applyAlignment="1" applyProtection="1">
      <alignment horizontal="center" vertical="center" wrapText="1"/>
      <protection locked="0"/>
    </xf>
    <xf numFmtId="177" fontId="12" fillId="2" borderId="69" xfId="2" applyNumberFormat="1" applyFont="1" applyFill="1" applyBorder="1" applyAlignment="1" applyProtection="1">
      <alignment horizontal="center" vertical="center" wrapText="1"/>
    </xf>
    <xf numFmtId="177" fontId="12" fillId="2" borderId="70" xfId="2" applyNumberFormat="1" applyFont="1" applyFill="1" applyBorder="1" applyAlignment="1" applyProtection="1">
      <alignment horizontal="center" vertical="center" wrapText="1"/>
    </xf>
    <xf numFmtId="177" fontId="12" fillId="2" borderId="69" xfId="3" applyNumberFormat="1" applyFont="1" applyFill="1" applyBorder="1" applyAlignment="1" applyProtection="1">
      <alignment horizontal="center" vertical="center" wrapText="1"/>
    </xf>
    <xf numFmtId="177" fontId="12" fillId="2" borderId="70" xfId="3" applyNumberFormat="1" applyFont="1" applyFill="1" applyBorder="1" applyAlignment="1" applyProtection="1">
      <alignment horizontal="center" vertical="center" wrapText="1"/>
    </xf>
    <xf numFmtId="0" fontId="11" fillId="5" borderId="69" xfId="2" applyFont="1" applyFill="1" applyBorder="1" applyAlignment="1" applyProtection="1">
      <alignment horizontal="left" vertical="center" wrapText="1"/>
      <protection locked="0"/>
    </xf>
    <xf numFmtId="0" fontId="11" fillId="5" borderId="40" xfId="2" applyFont="1" applyFill="1" applyBorder="1" applyAlignment="1" applyProtection="1">
      <alignment horizontal="left" vertical="center" wrapText="1"/>
      <protection locked="0"/>
    </xf>
    <xf numFmtId="0" fontId="11" fillId="5" borderId="70" xfId="2" applyFont="1" applyFill="1" applyBorder="1" applyAlignment="1" applyProtection="1">
      <alignment horizontal="left" vertical="center" wrapText="1"/>
      <protection locked="0"/>
    </xf>
    <xf numFmtId="0" fontId="15" fillId="4" borderId="82" xfId="2" applyFont="1" applyFill="1" applyBorder="1" applyAlignment="1" applyProtection="1">
      <alignment horizontal="center" vertical="center" wrapText="1"/>
      <protection locked="0"/>
    </xf>
    <xf numFmtId="0" fontId="15" fillId="4" borderId="83" xfId="2" applyFont="1" applyFill="1" applyBorder="1" applyAlignment="1" applyProtection="1">
      <alignment horizontal="center" vertical="center" wrapText="1"/>
      <protection locked="0"/>
    </xf>
    <xf numFmtId="0" fontId="11" fillId="4" borderId="84" xfId="2" applyFont="1" applyFill="1" applyBorder="1" applyAlignment="1" applyProtection="1">
      <alignment horizontal="center" vertical="center" wrapText="1"/>
      <protection locked="0"/>
    </xf>
    <xf numFmtId="0" fontId="11" fillId="4" borderId="83" xfId="2" applyFont="1" applyFill="1" applyBorder="1" applyAlignment="1" applyProtection="1">
      <alignment horizontal="center" vertical="center" wrapText="1"/>
      <protection locked="0"/>
    </xf>
    <xf numFmtId="0" fontId="11" fillId="4" borderId="84" xfId="2" applyFont="1" applyFill="1" applyBorder="1" applyAlignment="1" applyProtection="1">
      <alignment horizontal="center" vertical="center" shrinkToFit="1"/>
      <protection locked="0"/>
    </xf>
    <xf numFmtId="0" fontId="11" fillId="4" borderId="85" xfId="2" applyFont="1" applyFill="1" applyBorder="1" applyAlignment="1" applyProtection="1">
      <alignment horizontal="center" vertical="center" shrinkToFit="1"/>
      <protection locked="0"/>
    </xf>
    <xf numFmtId="0" fontId="11" fillId="4" borderId="83" xfId="2" applyFont="1" applyFill="1" applyBorder="1" applyAlignment="1" applyProtection="1">
      <alignment horizontal="center" vertical="center" shrinkToFit="1"/>
      <protection locked="0"/>
    </xf>
    <xf numFmtId="0" fontId="11" fillId="5" borderId="84" xfId="2" applyFont="1" applyFill="1" applyBorder="1" applyAlignment="1" applyProtection="1">
      <alignment horizontal="center" vertical="center" wrapText="1"/>
      <protection locked="0"/>
    </xf>
    <xf numFmtId="0" fontId="11" fillId="5" borderId="85" xfId="2" applyFont="1" applyFill="1" applyBorder="1" applyAlignment="1" applyProtection="1">
      <alignment horizontal="center" vertical="center" wrapText="1"/>
      <protection locked="0"/>
    </xf>
    <xf numFmtId="0" fontId="11" fillId="5" borderId="86" xfId="2" applyFont="1" applyFill="1" applyBorder="1" applyAlignment="1" applyProtection="1">
      <alignment horizontal="center" vertical="center" wrapText="1"/>
      <protection locked="0"/>
    </xf>
    <xf numFmtId="177" fontId="12" fillId="2" borderId="82" xfId="2" applyNumberFormat="1" applyFont="1" applyFill="1" applyBorder="1" applyAlignment="1" applyProtection="1">
      <alignment horizontal="center" vertical="center" wrapText="1"/>
    </xf>
    <xf numFmtId="177" fontId="12" fillId="2" borderId="86" xfId="2" applyNumberFormat="1" applyFont="1" applyFill="1" applyBorder="1" applyAlignment="1" applyProtection="1">
      <alignment horizontal="center" vertical="center" wrapText="1"/>
    </xf>
    <xf numFmtId="177" fontId="12" fillId="2" borderId="82" xfId="3" applyNumberFormat="1" applyFont="1" applyFill="1" applyBorder="1" applyAlignment="1" applyProtection="1">
      <alignment horizontal="center" vertical="center" wrapText="1"/>
    </xf>
    <xf numFmtId="177" fontId="12" fillId="2" borderId="86" xfId="3" applyNumberFormat="1" applyFont="1" applyFill="1" applyBorder="1" applyAlignment="1" applyProtection="1">
      <alignment horizontal="center" vertical="center" wrapText="1"/>
    </xf>
    <xf numFmtId="0" fontId="15" fillId="4" borderId="95" xfId="2" applyFont="1" applyFill="1" applyBorder="1" applyAlignment="1" applyProtection="1">
      <alignment horizontal="center" vertical="center" wrapText="1"/>
      <protection locked="0"/>
    </xf>
    <xf numFmtId="0" fontId="15" fillId="4" borderId="96" xfId="2" applyFont="1" applyFill="1" applyBorder="1" applyAlignment="1" applyProtection="1">
      <alignment horizontal="center" vertical="center" wrapText="1"/>
      <protection locked="0"/>
    </xf>
    <xf numFmtId="0" fontId="11" fillId="4" borderId="97" xfId="2" applyFont="1" applyFill="1" applyBorder="1" applyAlignment="1" applyProtection="1">
      <alignment horizontal="center" vertical="center" wrapText="1"/>
      <protection locked="0"/>
    </xf>
    <xf numFmtId="0" fontId="11" fillId="4" borderId="96" xfId="2" applyFont="1" applyFill="1" applyBorder="1" applyAlignment="1" applyProtection="1">
      <alignment horizontal="center" vertical="center" wrapText="1"/>
      <protection locked="0"/>
    </xf>
    <xf numFmtId="0" fontId="11" fillId="4" borderId="97" xfId="2" applyFont="1" applyFill="1" applyBorder="1" applyAlignment="1" applyProtection="1">
      <alignment horizontal="center" vertical="center" shrinkToFit="1"/>
      <protection locked="0"/>
    </xf>
    <xf numFmtId="0" fontId="11" fillId="4" borderId="98" xfId="2" applyFont="1" applyFill="1" applyBorder="1" applyAlignment="1" applyProtection="1">
      <alignment horizontal="center" vertical="center" shrinkToFit="1"/>
      <protection locked="0"/>
    </xf>
    <xf numFmtId="0" fontId="11" fillId="4" borderId="96" xfId="2" applyFont="1" applyFill="1" applyBorder="1" applyAlignment="1" applyProtection="1">
      <alignment horizontal="center" vertical="center" shrinkToFit="1"/>
      <protection locked="0"/>
    </xf>
    <xf numFmtId="0" fontId="11" fillId="5" borderId="97" xfId="2" applyFont="1" applyFill="1" applyBorder="1" applyAlignment="1" applyProtection="1">
      <alignment horizontal="center" vertical="center" wrapText="1"/>
      <protection locked="0"/>
    </xf>
    <xf numFmtId="0" fontId="11" fillId="5" borderId="98" xfId="2" applyFont="1" applyFill="1" applyBorder="1" applyAlignment="1" applyProtection="1">
      <alignment horizontal="center" vertical="center" wrapText="1"/>
      <protection locked="0"/>
    </xf>
    <xf numFmtId="0" fontId="11" fillId="5" borderId="99" xfId="2" applyFont="1" applyFill="1" applyBorder="1" applyAlignment="1" applyProtection="1">
      <alignment horizontal="center" vertical="center" wrapText="1"/>
      <protection locked="0"/>
    </xf>
    <xf numFmtId="177" fontId="12" fillId="2" borderId="95" xfId="2" applyNumberFormat="1" applyFont="1" applyFill="1" applyBorder="1" applyAlignment="1" applyProtection="1">
      <alignment horizontal="center" vertical="center" wrapText="1"/>
    </xf>
    <xf numFmtId="177" fontId="12" fillId="2" borderId="99" xfId="2" applyNumberFormat="1" applyFont="1" applyFill="1" applyBorder="1" applyAlignment="1" applyProtection="1">
      <alignment horizontal="center" vertical="center" wrapText="1"/>
    </xf>
    <xf numFmtId="177" fontId="12" fillId="2" borderId="95" xfId="3" applyNumberFormat="1" applyFont="1" applyFill="1" applyBorder="1" applyAlignment="1" applyProtection="1">
      <alignment horizontal="center" vertical="center" wrapText="1"/>
    </xf>
    <xf numFmtId="177" fontId="12" fillId="2" borderId="99" xfId="3" applyNumberFormat="1" applyFont="1" applyFill="1" applyBorder="1" applyAlignment="1" applyProtection="1">
      <alignment horizontal="center" vertical="center" wrapText="1"/>
    </xf>
    <xf numFmtId="0" fontId="11" fillId="5" borderId="95" xfId="2" applyFont="1" applyFill="1" applyBorder="1" applyAlignment="1" applyProtection="1">
      <alignment horizontal="left" vertical="center" wrapText="1"/>
      <protection locked="0"/>
    </xf>
    <xf numFmtId="0" fontId="11" fillId="5" borderId="98" xfId="2" applyFont="1" applyFill="1" applyBorder="1" applyAlignment="1" applyProtection="1">
      <alignment horizontal="left" vertical="center" wrapText="1"/>
      <protection locked="0"/>
    </xf>
    <xf numFmtId="0" fontId="11" fillId="5" borderId="99" xfId="2" applyFont="1" applyFill="1" applyBorder="1" applyAlignment="1" applyProtection="1">
      <alignment horizontal="left" vertical="center" wrapText="1"/>
      <protection locked="0"/>
    </xf>
    <xf numFmtId="0" fontId="14" fillId="0" borderId="32" xfId="2" applyFont="1" applyFill="1" applyBorder="1" applyAlignment="1" applyProtection="1">
      <alignment horizontal="center" vertical="center"/>
    </xf>
    <xf numFmtId="0" fontId="14" fillId="0" borderId="40" xfId="2" applyFont="1" applyFill="1" applyBorder="1" applyAlignment="1" applyProtection="1">
      <alignment horizontal="center" vertical="center"/>
    </xf>
    <xf numFmtId="0" fontId="14" fillId="0" borderId="33" xfId="2" applyFont="1" applyFill="1" applyBorder="1" applyAlignment="1" applyProtection="1">
      <alignment horizontal="center" vertical="center"/>
    </xf>
    <xf numFmtId="179" fontId="14" fillId="0" borderId="32" xfId="2" applyNumberFormat="1" applyFont="1" applyFill="1" applyBorder="1" applyAlignment="1" applyProtection="1">
      <alignment horizontal="right" vertical="center"/>
    </xf>
    <xf numFmtId="179" fontId="14" fillId="0" borderId="33" xfId="2" applyNumberFormat="1" applyFont="1" applyFill="1" applyBorder="1" applyAlignment="1" applyProtection="1">
      <alignment horizontal="right" vertical="center"/>
    </xf>
    <xf numFmtId="179" fontId="14" fillId="0" borderId="32" xfId="3" applyNumberFormat="1" applyFont="1" applyFill="1" applyBorder="1" applyAlignment="1" applyProtection="1">
      <alignment horizontal="right" vertical="center"/>
    </xf>
    <xf numFmtId="179" fontId="14" fillId="0" borderId="33" xfId="3" applyNumberFormat="1" applyFont="1" applyFill="1" applyBorder="1" applyAlignment="1" applyProtection="1">
      <alignment horizontal="right" vertical="center"/>
    </xf>
    <xf numFmtId="179" fontId="14" fillId="5" borderId="32" xfId="2" applyNumberFormat="1" applyFont="1" applyFill="1" applyBorder="1" applyAlignment="1" applyProtection="1">
      <alignment horizontal="right" vertical="center"/>
      <protection locked="0"/>
    </xf>
    <xf numFmtId="179" fontId="14" fillId="5" borderId="33" xfId="2" applyNumberFormat="1" applyFont="1" applyFill="1" applyBorder="1" applyAlignment="1" applyProtection="1">
      <alignment horizontal="right" vertical="center"/>
      <protection locked="0"/>
    </xf>
    <xf numFmtId="0" fontId="14" fillId="0" borderId="0" xfId="2" applyFont="1" applyFill="1" applyBorder="1" applyAlignment="1" applyProtection="1">
      <alignment horizontal="center" vertical="center"/>
    </xf>
    <xf numFmtId="0" fontId="14" fillId="0" borderId="46" xfId="2" applyFont="1" applyFill="1" applyBorder="1" applyAlignment="1" applyProtection="1">
      <alignment horizontal="center" vertical="center"/>
    </xf>
    <xf numFmtId="0" fontId="15" fillId="0" borderId="0" xfId="2" applyFont="1" applyFill="1" applyBorder="1" applyAlignment="1" applyProtection="1">
      <alignment horizontal="center" vertical="center" wrapText="1"/>
    </xf>
    <xf numFmtId="179" fontId="14" fillId="5" borderId="32" xfId="3" applyNumberFormat="1" applyFont="1" applyFill="1" applyBorder="1" applyAlignment="1" applyProtection="1">
      <alignment horizontal="right" vertical="center"/>
      <protection locked="0"/>
    </xf>
    <xf numFmtId="179" fontId="14" fillId="5" borderId="33" xfId="3" applyNumberFormat="1" applyFont="1" applyFill="1" applyBorder="1" applyAlignment="1" applyProtection="1">
      <alignment horizontal="right" vertical="center"/>
      <protection locked="0"/>
    </xf>
    <xf numFmtId="180" fontId="14" fillId="2" borderId="0" xfId="2" applyNumberFormat="1" applyFont="1" applyFill="1" applyBorder="1" applyAlignment="1" applyProtection="1">
      <alignment horizontal="center" vertical="center"/>
    </xf>
    <xf numFmtId="0" fontId="14" fillId="2" borderId="0" xfId="2" applyFont="1" applyFill="1" applyBorder="1" applyAlignment="1" applyProtection="1">
      <alignment horizontal="center" vertical="center"/>
    </xf>
    <xf numFmtId="0" fontId="14" fillId="2" borderId="0" xfId="2" applyFont="1" applyFill="1" applyBorder="1" applyAlignment="1" applyProtection="1">
      <alignment horizontal="right" vertical="center"/>
    </xf>
    <xf numFmtId="176" fontId="14" fillId="0" borderId="32" xfId="2" applyNumberFormat="1" applyFont="1" applyFill="1" applyBorder="1" applyAlignment="1" applyProtection="1">
      <alignment horizontal="center" vertical="center"/>
    </xf>
    <xf numFmtId="176" fontId="14" fillId="0" borderId="40" xfId="2" applyNumberFormat="1" applyFont="1" applyFill="1" applyBorder="1" applyAlignment="1" applyProtection="1">
      <alignment horizontal="center" vertical="center"/>
    </xf>
    <xf numFmtId="176" fontId="14" fillId="0" borderId="33" xfId="2" applyNumberFormat="1" applyFont="1" applyFill="1" applyBorder="1" applyAlignment="1" applyProtection="1">
      <alignment horizontal="center" vertical="center"/>
    </xf>
    <xf numFmtId="181" fontId="14" fillId="2" borderId="32" xfId="2" applyNumberFormat="1" applyFont="1" applyFill="1" applyBorder="1" applyAlignment="1" applyProtection="1">
      <alignment horizontal="center" vertical="center"/>
    </xf>
    <xf numFmtId="181" fontId="14" fillId="2" borderId="40" xfId="2" applyNumberFormat="1" applyFont="1" applyFill="1" applyBorder="1" applyAlignment="1" applyProtection="1">
      <alignment horizontal="center" vertical="center"/>
    </xf>
    <xf numFmtId="181" fontId="14" fillId="2" borderId="33" xfId="2" applyNumberFormat="1" applyFont="1" applyFill="1" applyBorder="1" applyAlignment="1" applyProtection="1">
      <alignment horizontal="center" vertical="center"/>
    </xf>
    <xf numFmtId="0" fontId="14" fillId="5" borderId="32" xfId="2" applyFont="1" applyFill="1" applyBorder="1" applyAlignment="1" applyProtection="1">
      <alignment horizontal="center" vertical="center"/>
      <protection locked="0"/>
    </xf>
    <xf numFmtId="0" fontId="14" fillId="5" borderId="33" xfId="2" applyFont="1" applyFill="1" applyBorder="1" applyAlignment="1" applyProtection="1">
      <alignment horizontal="center" vertical="center"/>
      <protection locked="0"/>
    </xf>
    <xf numFmtId="179" fontId="14" fillId="0" borderId="32" xfId="2" applyNumberFormat="1" applyFont="1" applyFill="1" applyBorder="1" applyAlignment="1" applyProtection="1">
      <alignment horizontal="center" vertical="center"/>
    </xf>
    <xf numFmtId="179" fontId="14" fillId="0" borderId="40" xfId="2" applyNumberFormat="1" applyFont="1" applyFill="1" applyBorder="1" applyAlignment="1" applyProtection="1">
      <alignment horizontal="center" vertical="center"/>
    </xf>
    <xf numFmtId="179" fontId="14" fillId="0" borderId="33" xfId="2" applyNumberFormat="1" applyFont="1" applyFill="1" applyBorder="1" applyAlignment="1" applyProtection="1">
      <alignment horizontal="center" vertical="center"/>
    </xf>
    <xf numFmtId="0" fontId="15" fillId="2" borderId="0" xfId="2" applyFont="1" applyFill="1" applyAlignment="1">
      <alignment horizontal="left" vertical="center"/>
    </xf>
    <xf numFmtId="0" fontId="26" fillId="2" borderId="68" xfId="2" applyFont="1" applyFill="1" applyBorder="1" applyAlignment="1">
      <alignment horizontal="center" vertical="center"/>
    </xf>
    <xf numFmtId="0" fontId="26" fillId="2" borderId="75" xfId="2" applyFont="1" applyFill="1" applyBorder="1" applyAlignment="1">
      <alignment horizontal="center" vertical="center"/>
    </xf>
    <xf numFmtId="0" fontId="11" fillId="5" borderId="38" xfId="2" applyFont="1" applyFill="1" applyBorder="1" applyAlignment="1" applyProtection="1">
      <alignment horizontal="center" vertical="center"/>
      <protection locked="0"/>
    </xf>
    <xf numFmtId="0" fontId="11" fillId="5" borderId="39" xfId="2" applyFont="1" applyFill="1" applyBorder="1" applyAlignment="1" applyProtection="1">
      <alignment horizontal="center" vertical="center"/>
      <protection locked="0"/>
    </xf>
    <xf numFmtId="0" fontId="27" fillId="0" borderId="0" xfId="4" applyBorder="1" applyAlignment="1">
      <alignment vertical="center"/>
    </xf>
    <xf numFmtId="0" fontId="27" fillId="0" borderId="31" xfId="4" applyBorder="1" applyAlignment="1">
      <alignment horizontal="center" vertical="center"/>
    </xf>
    <xf numFmtId="0" fontId="27" fillId="0" borderId="0" xfId="4" applyBorder="1" applyAlignment="1">
      <alignment horizontal="center" vertical="center"/>
    </xf>
    <xf numFmtId="0" fontId="27" fillId="0" borderId="106" xfId="4" applyBorder="1" applyAlignment="1">
      <alignment vertical="center"/>
    </xf>
    <xf numFmtId="0" fontId="27" fillId="0" borderId="42" xfId="4" applyBorder="1" applyAlignment="1">
      <alignment vertical="center"/>
    </xf>
    <xf numFmtId="0" fontId="27" fillId="0" borderId="35" xfId="4" applyBorder="1" applyAlignment="1">
      <alignment horizontal="center" vertical="center"/>
    </xf>
    <xf numFmtId="0" fontId="27" fillId="0" borderId="36" xfId="4" applyBorder="1" applyAlignment="1">
      <alignment horizontal="center" vertical="center"/>
    </xf>
    <xf numFmtId="0" fontId="27" fillId="0" borderId="38" xfId="4" applyBorder="1" applyAlignment="1">
      <alignment horizontal="center" vertical="center"/>
    </xf>
    <xf numFmtId="0" fontId="27" fillId="0" borderId="39" xfId="4" applyBorder="1" applyAlignment="1">
      <alignment horizontal="center" vertical="center"/>
    </xf>
    <xf numFmtId="0" fontId="27" fillId="0" borderId="45" xfId="4" applyBorder="1" applyAlignment="1">
      <alignment horizontal="center" vertical="center"/>
    </xf>
    <xf numFmtId="0" fontId="27" fillId="0" borderId="41" xfId="4" applyBorder="1" applyAlignment="1">
      <alignment horizontal="center" vertical="center"/>
    </xf>
    <xf numFmtId="0" fontId="27" fillId="0" borderId="42" xfId="4" applyBorder="1" applyAlignment="1">
      <alignment horizontal="center" vertical="center"/>
    </xf>
    <xf numFmtId="0" fontId="27" fillId="0" borderId="46" xfId="4" applyBorder="1" applyAlignment="1">
      <alignment horizontal="center" vertical="center"/>
    </xf>
    <xf numFmtId="0" fontId="8" fillId="2" borderId="25"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5" xfId="1" applyFont="1" applyFill="1" applyBorder="1" applyAlignment="1">
      <alignment horizontal="left" vertical="top" wrapText="1"/>
    </xf>
    <xf numFmtId="0" fontId="8" fillId="2" borderId="21" xfId="1" applyFont="1" applyFill="1" applyBorder="1" applyAlignment="1">
      <alignment horizontal="left" vertical="top" wrapText="1"/>
    </xf>
    <xf numFmtId="0" fontId="8" fillId="2" borderId="105" xfId="1" applyFont="1" applyFill="1" applyBorder="1" applyAlignment="1">
      <alignment horizontal="left" vertical="top" wrapText="1"/>
    </xf>
    <xf numFmtId="0" fontId="8" fillId="2" borderId="58" xfId="1" applyFont="1" applyFill="1" applyBorder="1" applyAlignment="1">
      <alignment horizontal="left" vertical="top" wrapText="1"/>
    </xf>
    <xf numFmtId="0" fontId="3" fillId="2" borderId="0" xfId="1" applyFont="1" applyFill="1" applyBorder="1" applyAlignment="1">
      <alignment horizontal="center" vertical="center"/>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111"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4" fillId="2" borderId="45" xfId="1" applyFont="1" applyFill="1" applyBorder="1" applyAlignment="1">
      <alignment horizontal="left"/>
    </xf>
    <xf numFmtId="0" fontId="4" fillId="2" borderId="45" xfId="1" applyFont="1" applyFill="1" applyBorder="1" applyAlignment="1">
      <alignment horizontal="center" vertical="center"/>
    </xf>
    <xf numFmtId="0" fontId="4" fillId="2" borderId="46" xfId="1" applyFont="1" applyFill="1" applyBorder="1" applyAlignment="1">
      <alignment horizontal="center" vertical="center"/>
    </xf>
    <xf numFmtId="0" fontId="28" fillId="2" borderId="46" xfId="1" applyFont="1" applyFill="1" applyBorder="1" applyAlignment="1">
      <alignment horizontal="center"/>
    </xf>
    <xf numFmtId="0" fontId="28" fillId="2" borderId="0" xfId="1" applyFont="1" applyFill="1" applyBorder="1" applyAlignment="1">
      <alignment horizontal="left" vertical="top"/>
    </xf>
    <xf numFmtId="0" fontId="5" fillId="2" borderId="0" xfId="1" applyFont="1" applyFill="1" applyBorder="1" applyAlignment="1">
      <alignment horizontal="right" vertical="center"/>
    </xf>
    <xf numFmtId="0" fontId="3" fillId="2" borderId="0" xfId="1" applyFont="1" applyFill="1" applyBorder="1" applyAlignment="1">
      <alignment horizontal="right"/>
    </xf>
    <xf numFmtId="0" fontId="4" fillId="2" borderId="0" xfId="1" applyFont="1" applyFill="1" applyBorder="1" applyAlignment="1">
      <alignment horizontal="left" vertical="center"/>
    </xf>
    <xf numFmtId="0" fontId="4" fillId="2" borderId="46" xfId="1" applyFont="1" applyFill="1" applyBorder="1" applyAlignment="1">
      <alignment horizontal="left" vertical="center"/>
    </xf>
    <xf numFmtId="0" fontId="5" fillId="2" borderId="0" xfId="1" applyFont="1" applyFill="1" applyBorder="1" applyAlignment="1">
      <alignment horizontal="center" vertical="top"/>
    </xf>
    <xf numFmtId="0" fontId="28" fillId="2" borderId="32" xfId="1" applyFont="1" applyFill="1" applyBorder="1" applyAlignment="1">
      <alignment horizontal="left" vertical="center"/>
    </xf>
    <xf numFmtId="0" fontId="28" fillId="2" borderId="40" xfId="1" applyFont="1" applyFill="1" applyBorder="1" applyAlignment="1">
      <alignment horizontal="left" vertical="center"/>
    </xf>
    <xf numFmtId="0" fontId="28" fillId="2" borderId="33" xfId="1" applyFont="1" applyFill="1" applyBorder="1" applyAlignment="1">
      <alignment horizontal="left" vertical="center"/>
    </xf>
    <xf numFmtId="49" fontId="34" fillId="2" borderId="34" xfId="6" applyNumberFormat="1" applyFont="1" applyFill="1" applyBorder="1" applyAlignment="1">
      <alignment horizontal="center" vertical="center"/>
    </xf>
    <xf numFmtId="49" fontId="34" fillId="2" borderId="37" xfId="6" applyNumberFormat="1" applyFont="1" applyFill="1" applyBorder="1" applyAlignment="1">
      <alignment horizontal="center" vertical="center"/>
    </xf>
    <xf numFmtId="0" fontId="27" fillId="2" borderId="0" xfId="6" applyFill="1" applyAlignment="1">
      <alignment vertical="center"/>
    </xf>
    <xf numFmtId="0" fontId="33" fillId="2" borderId="0" xfId="6" applyFont="1" applyFill="1" applyAlignment="1">
      <alignment horizontal="center" vertical="center"/>
    </xf>
    <xf numFmtId="0" fontId="32" fillId="2" borderId="34" xfId="6" applyFont="1" applyFill="1" applyBorder="1" applyAlignment="1">
      <alignment horizontal="center" vertical="center"/>
    </xf>
    <xf numFmtId="0" fontId="32" fillId="2" borderId="37" xfId="6" applyFont="1" applyFill="1" applyBorder="1" applyAlignment="1">
      <alignment horizontal="center" vertical="center"/>
    </xf>
  </cellXfs>
  <cellStyles count="12">
    <cellStyle name="桁区切り 2" xfId="3"/>
    <cellStyle name="標準" xfId="0" builtinId="0"/>
    <cellStyle name="標準 2" xfId="1"/>
    <cellStyle name="標準 2 2" xfId="4"/>
    <cellStyle name="標準 2 2 2" xfId="5"/>
    <cellStyle name="標準 3" xfId="2"/>
    <cellStyle name="標準 3 2" xfId="6"/>
    <cellStyle name="標準 4" xfId="10"/>
    <cellStyle name="標準 5" xfId="11"/>
    <cellStyle name="標準_kyotaku_shinnsei" xfId="9"/>
    <cellStyle name="標準_第１号様式・付表" xfId="7"/>
    <cellStyle name="標準_付表　訪問介護　修正版_第一号様式 2" xfId="8"/>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11</xdr:row>
          <xdr:rowOff>180975</xdr:rowOff>
        </xdr:from>
        <xdr:to>
          <xdr:col>17</xdr:col>
          <xdr:colOff>142875</xdr:colOff>
          <xdr:row>13</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180975</xdr:rowOff>
        </xdr:from>
        <xdr:to>
          <xdr:col>19</xdr:col>
          <xdr:colOff>352425</xdr:colOff>
          <xdr:row>13</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3.5" defaultRowHeight="20.100000000000001" customHeight="1" x14ac:dyDescent="0.2"/>
  <cols>
    <col min="1" max="18" width="3.83203125" style="240" customWidth="1"/>
    <col min="19" max="35" width="3.5" style="240" customWidth="1"/>
    <col min="36" max="37" width="3.83203125" style="240" customWidth="1"/>
    <col min="38" max="16384" width="3.5" style="240"/>
  </cols>
  <sheetData>
    <row r="1" spans="1:73" ht="14.25" customHeight="1" x14ac:dyDescent="0.2">
      <c r="A1" s="236" t="s">
        <v>288</v>
      </c>
      <c r="B1" s="237"/>
      <c r="C1" s="237"/>
      <c r="D1" s="237"/>
      <c r="E1" s="237"/>
      <c r="F1" s="237"/>
      <c r="G1" s="237"/>
      <c r="H1" s="237"/>
      <c r="I1" s="237"/>
      <c r="J1" s="237"/>
      <c r="K1" s="237"/>
      <c r="L1" s="237"/>
      <c r="M1" s="237"/>
      <c r="N1" s="237"/>
      <c r="O1" s="238"/>
      <c r="P1" s="237"/>
      <c r="Q1" s="237"/>
      <c r="R1" s="237"/>
      <c r="S1" s="237"/>
      <c r="T1" s="237"/>
      <c r="U1" s="237"/>
      <c r="V1" s="237"/>
      <c r="W1" s="237"/>
      <c r="X1" s="239"/>
      <c r="Y1" s="239"/>
      <c r="Z1" s="239"/>
      <c r="AA1" s="239"/>
      <c r="AB1" s="239"/>
      <c r="AC1" s="239"/>
      <c r="AD1" s="239"/>
      <c r="AE1" s="239"/>
      <c r="AF1" s="239"/>
      <c r="AG1" s="237"/>
      <c r="AH1" s="237"/>
      <c r="AI1" s="237"/>
      <c r="AN1" s="241"/>
      <c r="AO1" s="241"/>
      <c r="AP1" s="241"/>
      <c r="AQ1" s="241"/>
      <c r="AR1" s="241"/>
      <c r="AS1" s="241"/>
      <c r="AT1" s="241"/>
      <c r="AU1" s="241"/>
      <c r="AV1" s="241"/>
      <c r="AW1" s="241"/>
      <c r="AX1" s="241"/>
      <c r="AY1" s="241"/>
      <c r="AZ1" s="241"/>
      <c r="BA1" s="241"/>
      <c r="BB1" s="241"/>
      <c r="BC1" s="241"/>
      <c r="BD1" s="241"/>
      <c r="BE1" s="241"/>
      <c r="BF1" s="241"/>
      <c r="BG1" s="241"/>
      <c r="BH1" s="241"/>
      <c r="BI1" s="241"/>
      <c r="BJ1" s="239"/>
      <c r="BK1" s="239"/>
      <c r="BL1" s="239"/>
      <c r="BM1" s="239"/>
      <c r="BN1" s="239"/>
      <c r="BO1" s="239"/>
      <c r="BP1" s="239"/>
      <c r="BQ1" s="239"/>
      <c r="BR1" s="239"/>
      <c r="BS1" s="241"/>
      <c r="BT1" s="241"/>
      <c r="BU1" s="241"/>
    </row>
    <row r="2" spans="1:73" ht="14.25" customHeight="1" x14ac:dyDescent="0.2">
      <c r="A2" s="237"/>
      <c r="B2" s="237"/>
      <c r="C2" s="237"/>
      <c r="D2" s="237"/>
      <c r="E2" s="237"/>
      <c r="F2" s="237"/>
      <c r="G2" s="237"/>
      <c r="H2" s="237"/>
      <c r="I2" s="237"/>
      <c r="J2" s="237"/>
      <c r="K2" s="237"/>
      <c r="L2" s="237"/>
      <c r="M2" s="237"/>
      <c r="N2" s="237"/>
      <c r="O2" s="237"/>
      <c r="P2" s="237"/>
      <c r="Q2" s="237"/>
      <c r="R2" s="237"/>
      <c r="S2" s="237"/>
      <c r="T2" s="237"/>
      <c r="U2" s="237"/>
      <c r="V2" s="237"/>
      <c r="W2" s="237"/>
      <c r="X2" s="239"/>
      <c r="Y2" s="239"/>
      <c r="Z2" s="239"/>
      <c r="AA2" s="239"/>
      <c r="AB2" s="239"/>
      <c r="AC2" s="239"/>
      <c r="AD2" s="239"/>
      <c r="AE2" s="239"/>
      <c r="AF2" s="239"/>
      <c r="AG2" s="237"/>
      <c r="AH2" s="237"/>
      <c r="AI2" s="237"/>
      <c r="AN2" s="241"/>
      <c r="AO2" s="241"/>
      <c r="AP2" s="241"/>
      <c r="AQ2" s="241"/>
      <c r="AR2" s="241"/>
      <c r="AS2" s="241"/>
      <c r="AT2" s="241"/>
      <c r="AU2" s="241"/>
      <c r="AV2" s="241"/>
      <c r="AW2" s="241"/>
      <c r="AX2" s="241"/>
      <c r="AY2" s="241"/>
      <c r="AZ2" s="241"/>
      <c r="BA2" s="241"/>
      <c r="BB2" s="241"/>
      <c r="BC2" s="241"/>
      <c r="BD2" s="241"/>
      <c r="BE2" s="241"/>
      <c r="BF2" s="241"/>
      <c r="BG2" s="241"/>
      <c r="BH2" s="241"/>
      <c r="BI2" s="241"/>
      <c r="BJ2" s="239"/>
      <c r="BK2" s="239"/>
      <c r="BL2" s="239"/>
      <c r="BM2" s="239"/>
      <c r="BN2" s="239"/>
      <c r="BO2" s="239"/>
      <c r="BP2" s="239"/>
      <c r="BQ2" s="239"/>
      <c r="BR2" s="239"/>
      <c r="BS2" s="241"/>
      <c r="BT2" s="241"/>
      <c r="BU2" s="241"/>
    </row>
    <row r="3" spans="1:73" ht="14.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42"/>
      <c r="X3" s="242"/>
      <c r="Y3" s="242"/>
      <c r="Z3" s="242"/>
      <c r="AA3" s="242"/>
      <c r="AB3" s="242"/>
      <c r="AC3" s="242"/>
      <c r="AD3" s="242"/>
      <c r="AE3" s="242"/>
      <c r="AF3" s="242"/>
      <c r="AG3" s="242"/>
      <c r="AH3" s="242"/>
      <c r="AI3" s="242"/>
      <c r="AJ3" s="242"/>
      <c r="AK3" s="242"/>
      <c r="AN3" s="241"/>
      <c r="AO3" s="241"/>
      <c r="AP3" s="241"/>
      <c r="AQ3" s="241"/>
      <c r="AR3" s="241"/>
      <c r="AS3" s="241"/>
      <c r="AT3" s="241"/>
      <c r="AU3" s="241"/>
      <c r="AV3" s="241"/>
      <c r="AW3" s="241"/>
      <c r="AX3" s="241"/>
      <c r="AY3" s="241"/>
      <c r="AZ3" s="241"/>
      <c r="BA3" s="241"/>
      <c r="BB3" s="241"/>
      <c r="BC3" s="241"/>
      <c r="BD3" s="241"/>
      <c r="BE3" s="241"/>
      <c r="BF3" s="241"/>
      <c r="BG3" s="241"/>
      <c r="BH3" s="241"/>
      <c r="BI3" s="243"/>
      <c r="BJ3" s="243"/>
      <c r="BK3" s="243"/>
      <c r="BM3" s="242"/>
      <c r="BN3" s="242"/>
      <c r="BO3" s="242"/>
      <c r="BP3" s="242"/>
      <c r="BQ3" s="242"/>
      <c r="BR3" s="242"/>
      <c r="BS3" s="242"/>
      <c r="BT3" s="242"/>
      <c r="BU3" s="242"/>
    </row>
    <row r="4" spans="1:73" ht="14.25" customHeight="1" x14ac:dyDescent="0.2">
      <c r="A4" s="237"/>
      <c r="B4" s="237"/>
      <c r="C4" s="237"/>
      <c r="D4" s="237"/>
      <c r="E4" s="237"/>
      <c r="F4" s="237"/>
      <c r="H4" s="237"/>
      <c r="I4" s="237"/>
      <c r="M4" s="237"/>
      <c r="N4" s="237"/>
      <c r="O4" s="237" t="s">
        <v>289</v>
      </c>
      <c r="P4" s="237"/>
      <c r="Q4" s="237"/>
      <c r="R4" s="237"/>
      <c r="S4" s="237"/>
      <c r="T4" s="237"/>
      <c r="U4" s="237"/>
      <c r="V4" s="237"/>
      <c r="W4" s="242"/>
      <c r="X4" s="242"/>
      <c r="Y4" s="242"/>
      <c r="Z4" s="242"/>
      <c r="AA4" s="242"/>
      <c r="AB4" s="242"/>
      <c r="AC4" s="242"/>
      <c r="AD4" s="242"/>
      <c r="AE4" s="242"/>
      <c r="AF4" s="242"/>
      <c r="AG4" s="242"/>
      <c r="AH4" s="242"/>
      <c r="AI4" s="242"/>
      <c r="AJ4" s="242"/>
      <c r="AK4" s="242"/>
      <c r="AN4" s="241"/>
      <c r="AO4" s="241"/>
      <c r="AP4" s="241"/>
      <c r="AQ4" s="241"/>
      <c r="AR4" s="241"/>
      <c r="AS4" s="241"/>
      <c r="AT4" s="241"/>
      <c r="AU4" s="241"/>
      <c r="AV4" s="241"/>
      <c r="AW4" s="241"/>
      <c r="AX4" s="241"/>
      <c r="AY4" s="241"/>
      <c r="AZ4" s="241"/>
      <c r="BA4" s="241"/>
      <c r="BB4" s="241"/>
      <c r="BC4" s="241"/>
      <c r="BD4" s="241"/>
      <c r="BE4" s="241"/>
      <c r="BF4" s="241"/>
      <c r="BG4" s="241"/>
      <c r="BH4" s="241"/>
      <c r="BI4" s="243"/>
      <c r="BJ4" s="243"/>
      <c r="BK4" s="243"/>
      <c r="BM4" s="242"/>
      <c r="BN4" s="242"/>
      <c r="BO4" s="242"/>
      <c r="BP4" s="242"/>
      <c r="BQ4" s="242"/>
      <c r="BR4" s="242"/>
      <c r="BS4" s="242"/>
      <c r="BT4" s="242"/>
      <c r="BU4" s="242"/>
    </row>
    <row r="5" spans="1:73" ht="14.25" customHeight="1" x14ac:dyDescent="0.2">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39"/>
      <c r="BO5" s="239"/>
      <c r="BP5" s="239"/>
      <c r="BQ5" s="239"/>
      <c r="BR5" s="239"/>
      <c r="BS5" s="239"/>
      <c r="BT5" s="239"/>
      <c r="BU5" s="239"/>
    </row>
    <row r="6" spans="1:73" ht="14.25" customHeight="1" x14ac:dyDescent="0.2">
      <c r="A6" s="237"/>
      <c r="B6" s="237"/>
      <c r="C6" s="237"/>
      <c r="D6" s="237"/>
      <c r="E6" s="237"/>
      <c r="F6" s="239"/>
      <c r="G6" s="239"/>
      <c r="H6" s="239"/>
      <c r="I6" s="239"/>
      <c r="J6" s="239"/>
      <c r="K6" s="239"/>
      <c r="L6" s="239"/>
      <c r="M6" s="239"/>
      <c r="N6" s="239"/>
      <c r="O6" s="239"/>
      <c r="P6" s="239"/>
      <c r="Q6" s="239"/>
      <c r="R6" s="239"/>
      <c r="S6" s="239"/>
      <c r="T6" s="237"/>
      <c r="U6" s="237"/>
      <c r="V6" s="237"/>
      <c r="W6" s="237"/>
      <c r="X6" s="237"/>
      <c r="Y6" s="237"/>
      <c r="Z6" s="237"/>
      <c r="AA6" s="237"/>
      <c r="AB6" s="237"/>
      <c r="AC6" s="237"/>
      <c r="AD6" s="237"/>
      <c r="AE6" s="237"/>
      <c r="AF6" s="237"/>
      <c r="AG6" s="237"/>
      <c r="AH6" s="237"/>
      <c r="AI6" s="237"/>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39"/>
      <c r="BO6" s="239"/>
      <c r="BP6" s="239"/>
      <c r="BQ6" s="239"/>
      <c r="BR6" s="239"/>
      <c r="BS6" s="239"/>
      <c r="BT6" s="239"/>
      <c r="BU6" s="239"/>
    </row>
    <row r="7" spans="1:73" ht="14.25" customHeight="1" x14ac:dyDescent="0.2">
      <c r="A7" s="237"/>
      <c r="B7" s="239"/>
      <c r="C7" s="239"/>
      <c r="D7" s="237"/>
      <c r="E7" s="239"/>
      <c r="F7" s="239"/>
      <c r="G7" s="239"/>
      <c r="H7" s="239"/>
      <c r="I7" s="239"/>
      <c r="J7" s="239"/>
      <c r="K7" s="239"/>
      <c r="L7" s="239"/>
      <c r="M7" s="237"/>
      <c r="N7" s="237"/>
      <c r="O7" s="237"/>
      <c r="P7" s="237"/>
      <c r="Q7" s="237"/>
      <c r="R7" s="237"/>
      <c r="S7" s="237"/>
      <c r="T7" s="237"/>
      <c r="U7" s="237"/>
      <c r="V7" s="237"/>
      <c r="W7" s="237"/>
      <c r="X7" s="237"/>
      <c r="Y7" s="237"/>
      <c r="Z7" s="285"/>
      <c r="AA7" s="285"/>
      <c r="AB7" s="285"/>
      <c r="AC7" s="192" t="s">
        <v>234</v>
      </c>
      <c r="AD7" s="285"/>
      <c r="AE7" s="285"/>
      <c r="AF7" s="192" t="s">
        <v>235</v>
      </c>
      <c r="AG7" s="285"/>
      <c r="AH7" s="285"/>
      <c r="AI7" s="192" t="s">
        <v>236</v>
      </c>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39"/>
      <c r="BO7" s="239"/>
      <c r="BP7" s="239"/>
      <c r="BQ7" s="239"/>
      <c r="BR7" s="239"/>
      <c r="BS7" s="239"/>
      <c r="BT7" s="239"/>
      <c r="BU7" s="239"/>
    </row>
    <row r="8" spans="1:73" ht="14.25" customHeight="1" x14ac:dyDescent="0.2">
      <c r="A8" s="237"/>
      <c r="B8" s="239"/>
      <c r="C8" s="239"/>
      <c r="D8" s="239"/>
      <c r="E8" s="239"/>
      <c r="F8" s="239"/>
      <c r="G8" s="239"/>
      <c r="H8" s="239"/>
      <c r="I8" s="239"/>
      <c r="J8" s="239"/>
      <c r="K8" s="239"/>
      <c r="L8" s="239"/>
      <c r="M8" s="237"/>
      <c r="N8" s="237"/>
      <c r="O8" s="237"/>
      <c r="P8" s="237"/>
      <c r="Q8" s="237"/>
      <c r="R8" s="237"/>
      <c r="S8" s="237"/>
      <c r="T8" s="237"/>
      <c r="U8" s="237"/>
      <c r="V8" s="237"/>
      <c r="W8" s="237"/>
      <c r="X8" s="237"/>
      <c r="Y8" s="237"/>
      <c r="Z8" s="237"/>
      <c r="AA8" s="237"/>
      <c r="AB8" s="237"/>
      <c r="AC8" s="237"/>
      <c r="AD8" s="237"/>
      <c r="AE8" s="237"/>
      <c r="AF8" s="237"/>
      <c r="AG8" s="237"/>
      <c r="AH8" s="237"/>
      <c r="AI8" s="237"/>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39"/>
      <c r="BO8" s="239"/>
      <c r="BP8" s="239"/>
      <c r="BQ8" s="239"/>
      <c r="BR8" s="239"/>
      <c r="BS8" s="239"/>
      <c r="BT8" s="239"/>
      <c r="BU8" s="239"/>
    </row>
    <row r="9" spans="1:73" ht="18" customHeight="1" x14ac:dyDescent="0.2">
      <c r="A9" s="286"/>
      <c r="B9" s="286"/>
      <c r="C9" s="286"/>
      <c r="D9" s="286"/>
      <c r="E9" s="237"/>
      <c r="F9" s="244"/>
      <c r="G9" s="239"/>
      <c r="H9" s="239"/>
      <c r="I9" s="245" t="s">
        <v>290</v>
      </c>
      <c r="J9" s="246" t="s">
        <v>237</v>
      </c>
      <c r="K9" s="239"/>
      <c r="L9" s="239"/>
      <c r="M9" s="237"/>
      <c r="N9" s="237"/>
      <c r="O9" s="237"/>
      <c r="P9" s="237"/>
      <c r="Q9" s="237"/>
      <c r="R9" s="287" t="s">
        <v>275</v>
      </c>
      <c r="S9" s="287"/>
      <c r="T9" s="287"/>
      <c r="U9" s="287"/>
      <c r="V9" s="288"/>
      <c r="W9" s="288"/>
      <c r="X9" s="288"/>
      <c r="Y9" s="288"/>
      <c r="Z9" s="288"/>
      <c r="AA9" s="288"/>
      <c r="AB9" s="288"/>
      <c r="AC9" s="288"/>
      <c r="AD9" s="288"/>
      <c r="AE9" s="288"/>
      <c r="AF9" s="288"/>
      <c r="AG9" s="288"/>
      <c r="AH9" s="288"/>
      <c r="AI9" s="288"/>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39"/>
      <c r="BO9" s="239"/>
      <c r="BP9" s="239"/>
      <c r="BQ9" s="239"/>
      <c r="BR9" s="239"/>
      <c r="BS9" s="239"/>
      <c r="BT9" s="239"/>
      <c r="BU9" s="239"/>
    </row>
    <row r="10" spans="1:73" ht="18" customHeight="1" x14ac:dyDescent="0.2">
      <c r="A10" s="237"/>
      <c r="B10" s="239"/>
      <c r="C10" s="239"/>
      <c r="D10" s="239"/>
      <c r="E10" s="239"/>
      <c r="F10" s="239"/>
      <c r="G10" s="239"/>
      <c r="H10" s="239"/>
      <c r="I10" s="239"/>
      <c r="J10" s="239"/>
      <c r="K10" s="239"/>
      <c r="L10" s="239"/>
      <c r="M10" s="237"/>
      <c r="N10" s="237"/>
      <c r="P10" s="237"/>
      <c r="Q10" s="237"/>
      <c r="R10" s="287"/>
      <c r="S10" s="287"/>
      <c r="T10" s="287"/>
      <c r="U10" s="287"/>
      <c r="V10" s="288"/>
      <c r="W10" s="288"/>
      <c r="X10" s="288"/>
      <c r="Y10" s="288"/>
      <c r="Z10" s="288"/>
      <c r="AA10" s="288"/>
      <c r="AB10" s="288"/>
      <c r="AC10" s="288"/>
      <c r="AD10" s="288"/>
      <c r="AE10" s="288"/>
      <c r="AF10" s="288"/>
      <c r="AG10" s="288"/>
      <c r="AH10" s="288"/>
      <c r="AI10" s="288"/>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39"/>
      <c r="BO10" s="239"/>
      <c r="BP10" s="239"/>
      <c r="BQ10" s="239"/>
      <c r="BR10" s="239"/>
      <c r="BS10" s="239"/>
      <c r="BT10" s="239"/>
      <c r="BU10" s="239"/>
    </row>
    <row r="11" spans="1:73" ht="18" customHeight="1" x14ac:dyDescent="0.2">
      <c r="A11" s="237"/>
      <c r="B11" s="239"/>
      <c r="C11" s="239"/>
      <c r="D11" s="239"/>
      <c r="E11" s="239"/>
      <c r="F11" s="239"/>
      <c r="G11" s="239"/>
      <c r="H11" s="239"/>
      <c r="I11" s="239"/>
      <c r="J11" s="239"/>
      <c r="K11" s="239"/>
      <c r="L11" s="239"/>
      <c r="M11" s="237"/>
      <c r="N11" s="247" t="s">
        <v>291</v>
      </c>
      <c r="O11" s="237"/>
      <c r="P11" s="237"/>
      <c r="Q11" s="237"/>
      <c r="R11" s="287" t="s">
        <v>276</v>
      </c>
      <c r="S11" s="287"/>
      <c r="T11" s="287"/>
      <c r="U11" s="287"/>
      <c r="V11" s="288"/>
      <c r="W11" s="288"/>
      <c r="X11" s="288"/>
      <c r="Y11" s="288"/>
      <c r="Z11" s="288"/>
      <c r="AA11" s="288"/>
      <c r="AB11" s="288"/>
      <c r="AC11" s="288"/>
      <c r="AD11" s="288"/>
      <c r="AE11" s="288"/>
      <c r="AF11" s="288"/>
      <c r="AG11" s="288"/>
      <c r="AH11" s="288"/>
      <c r="AI11" s="288"/>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39"/>
      <c r="BO11" s="239"/>
      <c r="BP11" s="239"/>
      <c r="BQ11" s="239"/>
      <c r="BR11" s="239"/>
      <c r="BS11" s="239"/>
      <c r="BT11" s="239"/>
      <c r="BU11" s="239"/>
    </row>
    <row r="12" spans="1:73" ht="18" customHeight="1" x14ac:dyDescent="0.2">
      <c r="A12" s="237"/>
      <c r="B12" s="239"/>
      <c r="C12" s="239"/>
      <c r="D12" s="239"/>
      <c r="E12" s="239"/>
      <c r="F12" s="239"/>
      <c r="G12" s="239"/>
      <c r="H12" s="239"/>
      <c r="I12" s="239"/>
      <c r="J12" s="239"/>
      <c r="K12" s="239"/>
      <c r="L12" s="239"/>
      <c r="M12" s="237"/>
      <c r="N12" s="237"/>
      <c r="O12" s="237"/>
      <c r="P12" s="237"/>
      <c r="Q12" s="237"/>
      <c r="R12" s="287"/>
      <c r="S12" s="287"/>
      <c r="T12" s="287"/>
      <c r="U12" s="287"/>
      <c r="V12" s="288"/>
      <c r="W12" s="288"/>
      <c r="X12" s="288"/>
      <c r="Y12" s="288"/>
      <c r="Z12" s="288"/>
      <c r="AA12" s="288"/>
      <c r="AB12" s="288"/>
      <c r="AC12" s="288"/>
      <c r="AD12" s="288"/>
      <c r="AE12" s="288"/>
      <c r="AF12" s="288"/>
      <c r="AG12" s="288"/>
      <c r="AH12" s="288"/>
      <c r="AI12" s="288"/>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39"/>
      <c r="BO12" s="239"/>
      <c r="BP12" s="239"/>
      <c r="BQ12" s="239"/>
      <c r="BR12" s="239"/>
      <c r="BS12" s="239"/>
      <c r="BT12" s="239"/>
      <c r="BU12" s="239"/>
    </row>
    <row r="13" spans="1:73" ht="18" customHeight="1" x14ac:dyDescent="0.2">
      <c r="A13" s="237"/>
      <c r="B13" s="239"/>
      <c r="C13" s="239"/>
      <c r="D13" s="239"/>
      <c r="E13" s="239"/>
      <c r="F13" s="239"/>
      <c r="G13" s="239"/>
      <c r="H13" s="239"/>
      <c r="I13" s="239"/>
      <c r="J13" s="239"/>
      <c r="K13" s="239"/>
      <c r="L13" s="239"/>
      <c r="M13" s="237"/>
      <c r="N13" s="237"/>
      <c r="O13" s="237"/>
      <c r="P13" s="237"/>
      <c r="Q13" s="237"/>
      <c r="R13" s="287" t="s">
        <v>292</v>
      </c>
      <c r="S13" s="287"/>
      <c r="T13" s="287"/>
      <c r="U13" s="287"/>
      <c r="V13" s="287"/>
      <c r="W13" s="287"/>
      <c r="X13" s="287"/>
      <c r="Y13" s="288"/>
      <c r="Z13" s="288"/>
      <c r="AA13" s="288"/>
      <c r="AB13" s="288"/>
      <c r="AC13" s="288"/>
      <c r="AD13" s="288"/>
      <c r="AE13" s="288"/>
      <c r="AF13" s="288"/>
      <c r="AG13" s="288"/>
      <c r="AH13" s="288"/>
      <c r="AI13" s="288"/>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39"/>
      <c r="BO13" s="239"/>
      <c r="BP13" s="239"/>
      <c r="BQ13" s="239"/>
      <c r="BR13" s="239"/>
      <c r="BS13" s="239"/>
      <c r="BT13" s="239"/>
      <c r="BU13" s="239"/>
    </row>
    <row r="14" spans="1:73" ht="18" customHeight="1" x14ac:dyDescent="0.2">
      <c r="A14" s="237"/>
      <c r="B14" s="239"/>
      <c r="C14" s="239"/>
      <c r="D14" s="239"/>
      <c r="E14" s="239"/>
      <c r="F14" s="239"/>
      <c r="G14" s="239"/>
      <c r="H14" s="239"/>
      <c r="I14" s="239"/>
      <c r="J14" s="239"/>
      <c r="K14" s="239"/>
      <c r="L14" s="239"/>
      <c r="M14" s="237"/>
      <c r="N14" s="237"/>
      <c r="O14" s="237"/>
      <c r="P14" s="237"/>
      <c r="Q14" s="237"/>
      <c r="R14" s="287"/>
      <c r="S14" s="287"/>
      <c r="T14" s="287"/>
      <c r="U14" s="287"/>
      <c r="V14" s="287"/>
      <c r="W14" s="287"/>
      <c r="X14" s="287"/>
      <c r="Y14" s="288"/>
      <c r="Z14" s="288"/>
      <c r="AA14" s="288"/>
      <c r="AB14" s="288"/>
      <c r="AC14" s="288"/>
      <c r="AD14" s="288"/>
      <c r="AE14" s="288"/>
      <c r="AF14" s="288"/>
      <c r="AG14" s="288"/>
      <c r="AH14" s="288"/>
      <c r="AI14" s="288"/>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39"/>
      <c r="BO14" s="239"/>
      <c r="BP14" s="239"/>
      <c r="BQ14" s="239"/>
      <c r="BR14" s="239"/>
      <c r="BS14" s="239"/>
      <c r="BT14" s="239"/>
      <c r="BU14" s="239"/>
    </row>
    <row r="15" spans="1:73" ht="14.25" customHeight="1" x14ac:dyDescent="0.2">
      <c r="A15" s="237"/>
      <c r="B15" s="239"/>
      <c r="C15" s="239"/>
      <c r="D15" s="239"/>
      <c r="E15" s="239"/>
      <c r="F15" s="239"/>
      <c r="G15" s="239"/>
      <c r="H15" s="239"/>
      <c r="I15" s="239"/>
      <c r="J15" s="239"/>
      <c r="K15" s="239"/>
      <c r="L15" s="239"/>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39"/>
      <c r="BO15" s="239"/>
      <c r="BP15" s="239"/>
      <c r="BQ15" s="239"/>
      <c r="BR15" s="239"/>
      <c r="BS15" s="239"/>
      <c r="BT15" s="239"/>
      <c r="BU15" s="239"/>
    </row>
    <row r="16" spans="1:73" ht="14.25" customHeight="1" x14ac:dyDescent="0.2">
      <c r="B16" s="237"/>
      <c r="C16" s="237"/>
      <c r="D16" s="237" t="s">
        <v>293</v>
      </c>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39"/>
      <c r="BO16" s="239"/>
      <c r="BP16" s="239"/>
      <c r="BQ16" s="239"/>
      <c r="BR16" s="239"/>
      <c r="BS16" s="239"/>
      <c r="BT16" s="239"/>
      <c r="BU16" s="239"/>
    </row>
    <row r="17" spans="1:73" ht="14.25" customHeight="1" x14ac:dyDescent="0.2">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39"/>
      <c r="BO17" s="239"/>
      <c r="BP17" s="239"/>
      <c r="BQ17" s="239"/>
      <c r="BR17" s="239"/>
      <c r="BS17" s="239"/>
      <c r="BT17" s="239"/>
      <c r="BU17" s="239"/>
    </row>
    <row r="18" spans="1:73" s="241" customFormat="1" ht="19.7" customHeight="1" x14ac:dyDescent="0.2">
      <c r="A18" s="239"/>
      <c r="B18" s="239"/>
      <c r="C18" s="239"/>
      <c r="D18" s="239"/>
      <c r="E18" s="239"/>
      <c r="F18" s="239"/>
      <c r="G18" s="239"/>
      <c r="H18" s="242"/>
      <c r="I18" s="242"/>
      <c r="J18" s="242"/>
      <c r="K18" s="242"/>
      <c r="L18" s="242"/>
      <c r="M18" s="242"/>
      <c r="N18" s="242"/>
      <c r="O18" s="242"/>
      <c r="P18" s="242"/>
      <c r="Q18" s="242"/>
      <c r="R18" s="242"/>
      <c r="S18" s="289" t="s">
        <v>294</v>
      </c>
      <c r="T18" s="290"/>
      <c r="U18" s="290"/>
      <c r="V18" s="290"/>
      <c r="W18" s="290"/>
      <c r="X18" s="290"/>
      <c r="Y18" s="291"/>
      <c r="Z18" s="248"/>
      <c r="AA18" s="249"/>
      <c r="AB18" s="250"/>
      <c r="AC18" s="251"/>
      <c r="AD18" s="249"/>
      <c r="AE18" s="249"/>
      <c r="AF18" s="249"/>
      <c r="AG18" s="249"/>
      <c r="AH18" s="249"/>
      <c r="AI18" s="252"/>
      <c r="AJ18" s="243"/>
      <c r="AK18" s="243"/>
      <c r="AN18" s="253"/>
      <c r="AO18" s="253"/>
      <c r="AP18" s="253"/>
      <c r="AQ18" s="253"/>
      <c r="AR18" s="253"/>
      <c r="AS18" s="253"/>
      <c r="AT18" s="25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73" s="241" customFormat="1" ht="14.25" customHeight="1" x14ac:dyDescent="0.2">
      <c r="A19" s="304" t="s">
        <v>295</v>
      </c>
      <c r="B19" s="305"/>
      <c r="C19" s="305"/>
      <c r="D19" s="305"/>
      <c r="E19" s="305"/>
      <c r="F19" s="305"/>
      <c r="G19" s="305"/>
      <c r="H19" s="305"/>
      <c r="I19" s="305"/>
      <c r="J19" s="305"/>
      <c r="K19" s="305"/>
      <c r="L19" s="305"/>
      <c r="M19" s="305"/>
      <c r="N19" s="305"/>
      <c r="O19" s="305"/>
      <c r="P19" s="305"/>
      <c r="Q19" s="305"/>
      <c r="R19" s="306"/>
      <c r="S19" s="313" t="s">
        <v>276</v>
      </c>
      <c r="T19" s="314"/>
      <c r="U19" s="317"/>
      <c r="V19" s="317"/>
      <c r="W19" s="317"/>
      <c r="X19" s="317"/>
      <c r="Y19" s="317"/>
      <c r="Z19" s="317"/>
      <c r="AA19" s="317"/>
      <c r="AB19" s="317"/>
      <c r="AC19" s="317"/>
      <c r="AD19" s="317"/>
      <c r="AE19" s="317"/>
      <c r="AF19" s="317"/>
      <c r="AG19" s="317"/>
      <c r="AH19" s="317"/>
      <c r="AI19" s="318"/>
      <c r="AJ19" s="243"/>
      <c r="AK19" s="243"/>
      <c r="AN19" s="253"/>
      <c r="AO19" s="253"/>
      <c r="AP19" s="253"/>
      <c r="AQ19" s="253"/>
      <c r="AR19" s="253"/>
      <c r="AS19" s="253"/>
      <c r="AT19" s="253"/>
      <c r="AU19" s="243"/>
      <c r="AV19" s="243"/>
      <c r="AW19" s="243"/>
      <c r="AX19" s="243"/>
      <c r="AY19" s="254"/>
      <c r="AZ19" s="254"/>
      <c r="BA19" s="243"/>
      <c r="BB19" s="243"/>
      <c r="BC19" s="243"/>
      <c r="BD19" s="243"/>
      <c r="BE19" s="253"/>
      <c r="BF19" s="254"/>
      <c r="BG19" s="243"/>
      <c r="BI19" s="243"/>
      <c r="BK19" s="243"/>
      <c r="BL19" s="243"/>
      <c r="BM19" s="243"/>
      <c r="BN19" s="243"/>
      <c r="BP19" s="243"/>
      <c r="BQ19" s="243"/>
      <c r="BR19" s="243"/>
      <c r="BS19" s="243"/>
      <c r="BT19" s="243"/>
      <c r="BU19" s="243"/>
    </row>
    <row r="20" spans="1:73" s="241" customFormat="1" ht="14.25" customHeight="1" x14ac:dyDescent="0.2">
      <c r="A20" s="307"/>
      <c r="B20" s="308"/>
      <c r="C20" s="308"/>
      <c r="D20" s="308"/>
      <c r="E20" s="308"/>
      <c r="F20" s="308"/>
      <c r="G20" s="308"/>
      <c r="H20" s="308"/>
      <c r="I20" s="308"/>
      <c r="J20" s="308"/>
      <c r="K20" s="308"/>
      <c r="L20" s="308"/>
      <c r="M20" s="308"/>
      <c r="N20" s="308"/>
      <c r="O20" s="308"/>
      <c r="P20" s="308"/>
      <c r="Q20" s="308"/>
      <c r="R20" s="309"/>
      <c r="S20" s="315"/>
      <c r="T20" s="316"/>
      <c r="U20" s="319"/>
      <c r="V20" s="319"/>
      <c r="W20" s="319"/>
      <c r="X20" s="319"/>
      <c r="Y20" s="319"/>
      <c r="Z20" s="319"/>
      <c r="AA20" s="319"/>
      <c r="AB20" s="319"/>
      <c r="AC20" s="319"/>
      <c r="AD20" s="319"/>
      <c r="AE20" s="319"/>
      <c r="AF20" s="319"/>
      <c r="AG20" s="319"/>
      <c r="AH20" s="319"/>
      <c r="AI20" s="320"/>
      <c r="AJ20" s="243"/>
      <c r="AK20" s="243"/>
      <c r="AN20" s="253"/>
      <c r="AO20" s="253"/>
      <c r="AP20" s="253"/>
      <c r="AQ20" s="253"/>
      <c r="AR20" s="253"/>
      <c r="AS20" s="253"/>
      <c r="AT20" s="253"/>
      <c r="AU20" s="243"/>
      <c r="AV20" s="243"/>
      <c r="AW20" s="243"/>
      <c r="AX20" s="243"/>
      <c r="AY20" s="254"/>
      <c r="AZ20" s="254"/>
      <c r="BA20" s="243"/>
      <c r="BB20" s="243"/>
      <c r="BC20" s="243"/>
      <c r="BD20" s="243"/>
      <c r="BE20" s="254"/>
      <c r="BF20" s="254"/>
      <c r="BG20" s="243"/>
      <c r="BI20" s="243"/>
      <c r="BK20" s="243"/>
      <c r="BL20" s="243"/>
      <c r="BM20" s="243"/>
      <c r="BN20" s="243"/>
      <c r="BO20" s="243"/>
      <c r="BP20" s="243"/>
      <c r="BQ20" s="243"/>
      <c r="BR20" s="243"/>
      <c r="BS20" s="243"/>
      <c r="BT20" s="243"/>
      <c r="BU20" s="243"/>
    </row>
    <row r="21" spans="1:73" s="241" customFormat="1" ht="14.25" customHeight="1" x14ac:dyDescent="0.2">
      <c r="A21" s="307"/>
      <c r="B21" s="308"/>
      <c r="C21" s="308"/>
      <c r="D21" s="308"/>
      <c r="E21" s="308"/>
      <c r="F21" s="308"/>
      <c r="G21" s="308"/>
      <c r="H21" s="308"/>
      <c r="I21" s="308"/>
      <c r="J21" s="308"/>
      <c r="K21" s="308"/>
      <c r="L21" s="308"/>
      <c r="M21" s="308"/>
      <c r="N21" s="308"/>
      <c r="O21" s="308"/>
      <c r="P21" s="308"/>
      <c r="Q21" s="308"/>
      <c r="R21" s="309"/>
      <c r="S21" s="321" t="s">
        <v>275</v>
      </c>
      <c r="T21" s="322"/>
      <c r="U21" s="322"/>
      <c r="V21" s="322"/>
      <c r="W21" s="322"/>
      <c r="X21" s="322"/>
      <c r="Y21" s="322"/>
      <c r="Z21" s="322"/>
      <c r="AA21" s="322"/>
      <c r="AB21" s="322"/>
      <c r="AC21" s="322"/>
      <c r="AD21" s="322"/>
      <c r="AE21" s="322"/>
      <c r="AF21" s="322"/>
      <c r="AG21" s="322"/>
      <c r="AH21" s="322"/>
      <c r="AI21" s="323"/>
      <c r="AJ21" s="243"/>
      <c r="AK21" s="243"/>
      <c r="AN21" s="25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73" s="241" customFormat="1" ht="14.25" customHeight="1" x14ac:dyDescent="0.2">
      <c r="A22" s="307"/>
      <c r="B22" s="308"/>
      <c r="C22" s="308"/>
      <c r="D22" s="308"/>
      <c r="E22" s="308"/>
      <c r="F22" s="308"/>
      <c r="G22" s="308"/>
      <c r="H22" s="308"/>
      <c r="I22" s="308"/>
      <c r="J22" s="308"/>
      <c r="K22" s="308"/>
      <c r="L22" s="308"/>
      <c r="M22" s="308"/>
      <c r="N22" s="308"/>
      <c r="O22" s="308"/>
      <c r="P22" s="308"/>
      <c r="Q22" s="308"/>
      <c r="R22" s="309"/>
      <c r="S22" s="292"/>
      <c r="T22" s="293"/>
      <c r="U22" s="293"/>
      <c r="V22" s="293"/>
      <c r="W22" s="293"/>
      <c r="X22" s="293"/>
      <c r="Y22" s="293"/>
      <c r="Z22" s="293"/>
      <c r="AA22" s="293"/>
      <c r="AB22" s="293"/>
      <c r="AC22" s="293"/>
      <c r="AD22" s="293"/>
      <c r="AE22" s="293"/>
      <c r="AF22" s="293"/>
      <c r="AG22" s="293"/>
      <c r="AH22" s="293"/>
      <c r="AI22" s="294"/>
      <c r="AJ22" s="243"/>
      <c r="AK22" s="243"/>
      <c r="AN22" s="25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73" s="241" customFormat="1" ht="14.25" customHeight="1" x14ac:dyDescent="0.2">
      <c r="A23" s="310"/>
      <c r="B23" s="311"/>
      <c r="C23" s="311"/>
      <c r="D23" s="311"/>
      <c r="E23" s="311"/>
      <c r="F23" s="311"/>
      <c r="G23" s="311"/>
      <c r="H23" s="311"/>
      <c r="I23" s="311"/>
      <c r="J23" s="311"/>
      <c r="K23" s="311"/>
      <c r="L23" s="311"/>
      <c r="M23" s="311"/>
      <c r="N23" s="311"/>
      <c r="O23" s="311"/>
      <c r="P23" s="311"/>
      <c r="Q23" s="311"/>
      <c r="R23" s="312"/>
      <c r="S23" s="295"/>
      <c r="T23" s="296"/>
      <c r="U23" s="296"/>
      <c r="V23" s="296"/>
      <c r="W23" s="296"/>
      <c r="X23" s="296"/>
      <c r="Y23" s="296"/>
      <c r="Z23" s="296"/>
      <c r="AA23" s="296"/>
      <c r="AB23" s="296"/>
      <c r="AC23" s="296"/>
      <c r="AD23" s="296"/>
      <c r="AE23" s="296"/>
      <c r="AF23" s="296"/>
      <c r="AG23" s="296"/>
      <c r="AH23" s="296"/>
      <c r="AI23" s="297"/>
      <c r="AN23" s="253"/>
      <c r="AO23" s="253"/>
    </row>
    <row r="24" spans="1:73" s="241" customFormat="1" ht="22.7" customHeight="1" x14ac:dyDescent="0.2">
      <c r="A24" s="298" t="s">
        <v>296</v>
      </c>
      <c r="B24" s="299"/>
      <c r="C24" s="299"/>
      <c r="D24" s="299"/>
      <c r="E24" s="299"/>
      <c r="F24" s="299"/>
      <c r="G24" s="299"/>
      <c r="H24" s="299"/>
      <c r="I24" s="299"/>
      <c r="J24" s="299"/>
      <c r="K24" s="299"/>
      <c r="L24" s="299"/>
      <c r="M24" s="299"/>
      <c r="N24" s="299"/>
      <c r="O24" s="299"/>
      <c r="P24" s="299"/>
      <c r="Q24" s="299"/>
      <c r="R24" s="300"/>
      <c r="S24" s="301" t="s">
        <v>324</v>
      </c>
      <c r="T24" s="302"/>
      <c r="U24" s="302"/>
      <c r="V24" s="302"/>
      <c r="W24" s="302"/>
      <c r="X24" s="302"/>
      <c r="Y24" s="302"/>
      <c r="Z24" s="302"/>
      <c r="AA24" s="302"/>
      <c r="AB24" s="302"/>
      <c r="AC24" s="302"/>
      <c r="AD24" s="302"/>
      <c r="AE24" s="302"/>
      <c r="AF24" s="302"/>
      <c r="AG24" s="302"/>
      <c r="AH24" s="302"/>
      <c r="AI24" s="303"/>
      <c r="AN24" s="253"/>
      <c r="AO24" s="253"/>
    </row>
    <row r="25" spans="1:73" s="241" customFormat="1" ht="14.25" customHeight="1" x14ac:dyDescent="0.2">
      <c r="A25" s="298" t="s">
        <v>297</v>
      </c>
      <c r="B25" s="299"/>
      <c r="C25" s="299"/>
      <c r="D25" s="299"/>
      <c r="E25" s="299"/>
      <c r="F25" s="299"/>
      <c r="G25" s="299"/>
      <c r="H25" s="299"/>
      <c r="I25" s="299"/>
      <c r="J25" s="299"/>
      <c r="K25" s="299"/>
      <c r="L25" s="299"/>
      <c r="M25" s="299"/>
      <c r="N25" s="299"/>
      <c r="O25" s="299"/>
      <c r="P25" s="299"/>
      <c r="Q25" s="299"/>
      <c r="R25" s="300"/>
      <c r="S25" s="298"/>
      <c r="T25" s="299"/>
      <c r="U25" s="299"/>
      <c r="V25" s="299"/>
      <c r="W25" s="299"/>
      <c r="X25" s="255" t="s">
        <v>43</v>
      </c>
      <c r="Y25" s="299"/>
      <c r="Z25" s="299"/>
      <c r="AA25" s="299"/>
      <c r="AB25" s="255" t="s">
        <v>298</v>
      </c>
      <c r="AC25" s="299"/>
      <c r="AD25" s="299"/>
      <c r="AE25" s="299"/>
      <c r="AF25" s="255" t="s">
        <v>299</v>
      </c>
      <c r="AG25" s="299"/>
      <c r="AH25" s="299"/>
      <c r="AI25" s="300"/>
      <c r="AN25" s="253"/>
      <c r="AO25" s="253"/>
    </row>
    <row r="26" spans="1:73" s="241" customFormat="1" ht="14.25" customHeight="1" x14ac:dyDescent="0.2">
      <c r="A26" s="298" t="s">
        <v>300</v>
      </c>
      <c r="B26" s="299"/>
      <c r="C26" s="299"/>
      <c r="D26" s="299"/>
      <c r="E26" s="299"/>
      <c r="F26" s="299"/>
      <c r="G26" s="299"/>
      <c r="H26" s="299"/>
      <c r="I26" s="299"/>
      <c r="J26" s="299"/>
      <c r="K26" s="299"/>
      <c r="L26" s="299"/>
      <c r="M26" s="299"/>
      <c r="N26" s="299"/>
      <c r="O26" s="299"/>
      <c r="P26" s="299"/>
      <c r="Q26" s="299"/>
      <c r="R26" s="300"/>
      <c r="S26" s="298" t="s">
        <v>301</v>
      </c>
      <c r="T26" s="299"/>
      <c r="U26" s="299"/>
      <c r="V26" s="299"/>
      <c r="W26" s="299"/>
      <c r="X26" s="299"/>
      <c r="Y26" s="299"/>
      <c r="Z26" s="299"/>
      <c r="AA26" s="299"/>
      <c r="AB26" s="299"/>
      <c r="AC26" s="299"/>
      <c r="AD26" s="299"/>
      <c r="AE26" s="299"/>
      <c r="AF26" s="299"/>
      <c r="AG26" s="299"/>
      <c r="AH26" s="299"/>
      <c r="AI26" s="300"/>
      <c r="AN26" s="253"/>
      <c r="AO26" s="253"/>
    </row>
    <row r="27" spans="1:73" s="241" customFormat="1" ht="18.75" customHeight="1" x14ac:dyDescent="0.2">
      <c r="A27" s="304"/>
      <c r="B27" s="306"/>
      <c r="C27" s="256" t="s">
        <v>302</v>
      </c>
      <c r="D27" s="257"/>
      <c r="E27" s="257"/>
      <c r="F27" s="257"/>
      <c r="G27" s="257"/>
      <c r="H27" s="257"/>
      <c r="I27" s="257"/>
      <c r="J27" s="257"/>
      <c r="K27" s="257"/>
      <c r="L27" s="257"/>
      <c r="M27" s="257"/>
      <c r="N27" s="257"/>
      <c r="O27" s="258"/>
      <c r="P27" s="259"/>
      <c r="Q27" s="259"/>
      <c r="R27" s="260"/>
      <c r="S27" s="261" t="s">
        <v>303</v>
      </c>
      <c r="T27" s="262"/>
      <c r="U27" s="262"/>
      <c r="V27" s="262"/>
      <c r="W27" s="262"/>
      <c r="X27" s="262"/>
      <c r="Y27" s="262"/>
      <c r="Z27" s="262"/>
      <c r="AA27" s="262"/>
      <c r="AB27" s="262"/>
      <c r="AC27" s="262"/>
      <c r="AD27" s="262"/>
      <c r="AE27" s="262"/>
      <c r="AF27" s="262"/>
      <c r="AG27" s="262"/>
      <c r="AH27" s="262"/>
      <c r="AI27" s="263"/>
      <c r="AN27" s="253"/>
      <c r="AO27" s="253"/>
    </row>
    <row r="28" spans="1:73" s="241" customFormat="1" ht="18.75" customHeight="1" x14ac:dyDescent="0.2">
      <c r="A28" s="304"/>
      <c r="B28" s="306"/>
      <c r="C28" s="264" t="s">
        <v>304</v>
      </c>
      <c r="D28" s="265"/>
      <c r="E28" s="265"/>
      <c r="F28" s="265"/>
      <c r="G28" s="265"/>
      <c r="H28" s="265"/>
      <c r="I28" s="265"/>
      <c r="J28" s="265"/>
      <c r="K28" s="265"/>
      <c r="L28" s="265"/>
      <c r="M28" s="265"/>
      <c r="N28" s="265"/>
      <c r="O28" s="265"/>
      <c r="P28" s="265"/>
      <c r="Q28" s="259"/>
      <c r="R28" s="260"/>
      <c r="S28" s="324"/>
      <c r="T28" s="325"/>
      <c r="U28" s="325"/>
      <c r="V28" s="325"/>
      <c r="W28" s="325"/>
      <c r="X28" s="325"/>
      <c r="Y28" s="325"/>
      <c r="Z28" s="325"/>
      <c r="AA28" s="325"/>
      <c r="AB28" s="325"/>
      <c r="AC28" s="325"/>
      <c r="AD28" s="325"/>
      <c r="AE28" s="325"/>
      <c r="AF28" s="325"/>
      <c r="AG28" s="325"/>
      <c r="AH28" s="325"/>
      <c r="AI28" s="326"/>
      <c r="AN28" s="253"/>
      <c r="AO28" s="253"/>
    </row>
    <row r="29" spans="1:73" s="241" customFormat="1" ht="18.75" customHeight="1" x14ac:dyDescent="0.2">
      <c r="A29" s="304"/>
      <c r="B29" s="306"/>
      <c r="C29" s="264" t="s">
        <v>305</v>
      </c>
      <c r="D29" s="265"/>
      <c r="E29" s="265"/>
      <c r="F29" s="265"/>
      <c r="G29" s="265"/>
      <c r="H29" s="265"/>
      <c r="I29" s="265"/>
      <c r="J29" s="265"/>
      <c r="K29" s="265"/>
      <c r="L29" s="265"/>
      <c r="M29" s="265"/>
      <c r="N29" s="265"/>
      <c r="O29" s="265"/>
      <c r="P29" s="265"/>
      <c r="Q29" s="265"/>
      <c r="R29" s="266"/>
      <c r="S29" s="324"/>
      <c r="T29" s="325"/>
      <c r="U29" s="325"/>
      <c r="V29" s="325"/>
      <c r="W29" s="325"/>
      <c r="X29" s="325"/>
      <c r="Y29" s="325"/>
      <c r="Z29" s="325"/>
      <c r="AA29" s="325"/>
      <c r="AB29" s="325"/>
      <c r="AC29" s="325"/>
      <c r="AD29" s="325"/>
      <c r="AE29" s="325"/>
      <c r="AF29" s="325"/>
      <c r="AG29" s="325"/>
      <c r="AH29" s="325"/>
      <c r="AI29" s="326"/>
      <c r="AN29" s="253"/>
      <c r="AO29" s="253"/>
    </row>
    <row r="30" spans="1:73" s="241" customFormat="1" ht="18.75" customHeight="1" x14ac:dyDescent="0.2">
      <c r="A30" s="304"/>
      <c r="B30" s="306"/>
      <c r="C30" s="256" t="s">
        <v>306</v>
      </c>
      <c r="D30" s="257"/>
      <c r="E30" s="257"/>
      <c r="F30" s="257"/>
      <c r="G30" s="257"/>
      <c r="H30" s="257"/>
      <c r="I30" s="257"/>
      <c r="J30" s="257"/>
      <c r="K30" s="257"/>
      <c r="L30" s="257"/>
      <c r="M30" s="257"/>
      <c r="N30" s="257"/>
      <c r="O30" s="257"/>
      <c r="P30" s="257"/>
      <c r="Q30" s="259"/>
      <c r="R30" s="260"/>
      <c r="S30" s="324"/>
      <c r="T30" s="325"/>
      <c r="U30" s="325"/>
      <c r="V30" s="325"/>
      <c r="W30" s="325"/>
      <c r="X30" s="325"/>
      <c r="Y30" s="325"/>
      <c r="Z30" s="325"/>
      <c r="AA30" s="325"/>
      <c r="AB30" s="325"/>
      <c r="AC30" s="325"/>
      <c r="AD30" s="325"/>
      <c r="AE30" s="325"/>
      <c r="AF30" s="325"/>
      <c r="AG30" s="325"/>
      <c r="AH30" s="325"/>
      <c r="AI30" s="326"/>
      <c r="AN30" s="253"/>
      <c r="AO30" s="253"/>
    </row>
    <row r="31" spans="1:73" s="241" customFormat="1" ht="18.75" customHeight="1" x14ac:dyDescent="0.2">
      <c r="A31" s="304"/>
      <c r="B31" s="306"/>
      <c r="C31" s="267" t="s">
        <v>307</v>
      </c>
      <c r="D31" s="265"/>
      <c r="E31" s="265"/>
      <c r="F31" s="265"/>
      <c r="G31" s="265"/>
      <c r="H31" s="265"/>
      <c r="I31" s="268"/>
      <c r="J31" s="265"/>
      <c r="K31" s="265"/>
      <c r="L31" s="265"/>
      <c r="M31" s="265"/>
      <c r="N31" s="265"/>
      <c r="O31" s="265"/>
      <c r="P31" s="265"/>
      <c r="Q31" s="259"/>
      <c r="R31" s="260"/>
      <c r="S31" s="324"/>
      <c r="T31" s="325"/>
      <c r="U31" s="325"/>
      <c r="V31" s="325"/>
      <c r="W31" s="325"/>
      <c r="X31" s="325"/>
      <c r="Y31" s="325"/>
      <c r="Z31" s="325"/>
      <c r="AA31" s="325"/>
      <c r="AB31" s="325"/>
      <c r="AC31" s="325"/>
      <c r="AD31" s="325"/>
      <c r="AE31" s="325"/>
      <c r="AF31" s="325"/>
      <c r="AG31" s="325"/>
      <c r="AH31" s="325"/>
      <c r="AI31" s="326"/>
      <c r="AN31" s="253"/>
      <c r="AO31" s="253"/>
    </row>
    <row r="32" spans="1:73" s="241" customFormat="1" ht="18.75" customHeight="1" x14ac:dyDescent="0.2">
      <c r="A32" s="304"/>
      <c r="B32" s="306"/>
      <c r="C32" s="267" t="s">
        <v>308</v>
      </c>
      <c r="D32" s="265"/>
      <c r="E32" s="265"/>
      <c r="F32" s="265"/>
      <c r="G32" s="265"/>
      <c r="H32" s="265"/>
      <c r="I32" s="268"/>
      <c r="J32" s="265"/>
      <c r="K32" s="265"/>
      <c r="L32" s="265"/>
      <c r="M32" s="265"/>
      <c r="N32" s="265"/>
      <c r="O32" s="265"/>
      <c r="P32" s="265"/>
      <c r="Q32" s="259"/>
      <c r="R32" s="260"/>
      <c r="S32" s="324"/>
      <c r="T32" s="325"/>
      <c r="U32" s="325"/>
      <c r="V32" s="325"/>
      <c r="W32" s="325"/>
      <c r="X32" s="325"/>
      <c r="Y32" s="325"/>
      <c r="Z32" s="325"/>
      <c r="AA32" s="325"/>
      <c r="AB32" s="325"/>
      <c r="AC32" s="325"/>
      <c r="AD32" s="325"/>
      <c r="AE32" s="325"/>
      <c r="AF32" s="325"/>
      <c r="AG32" s="325"/>
      <c r="AH32" s="325"/>
      <c r="AI32" s="326"/>
      <c r="AN32" s="253"/>
      <c r="AO32" s="253"/>
    </row>
    <row r="33" spans="1:41" s="241" customFormat="1" ht="18.75" customHeight="1" x14ac:dyDescent="0.2">
      <c r="A33" s="304"/>
      <c r="B33" s="306"/>
      <c r="C33" s="256" t="s">
        <v>309</v>
      </c>
      <c r="D33" s="257"/>
      <c r="E33" s="257"/>
      <c r="F33" s="257"/>
      <c r="G33" s="257"/>
      <c r="H33" s="257"/>
      <c r="I33" s="257"/>
      <c r="J33" s="257"/>
      <c r="K33" s="257"/>
      <c r="L33" s="257"/>
      <c r="M33" s="257"/>
      <c r="N33" s="257"/>
      <c r="O33" s="257"/>
      <c r="P33" s="257"/>
      <c r="Q33" s="259"/>
      <c r="R33" s="260"/>
      <c r="S33" s="324"/>
      <c r="T33" s="325"/>
      <c r="U33" s="325"/>
      <c r="V33" s="325"/>
      <c r="W33" s="325"/>
      <c r="X33" s="325"/>
      <c r="Y33" s="325"/>
      <c r="Z33" s="325"/>
      <c r="AA33" s="325"/>
      <c r="AB33" s="325"/>
      <c r="AC33" s="325"/>
      <c r="AD33" s="325"/>
      <c r="AE33" s="325"/>
      <c r="AF33" s="325"/>
      <c r="AG33" s="325"/>
      <c r="AH33" s="325"/>
      <c r="AI33" s="326"/>
      <c r="AN33" s="253"/>
      <c r="AO33" s="253"/>
    </row>
    <row r="34" spans="1:41" s="241" customFormat="1" ht="15.6" customHeight="1" x14ac:dyDescent="0.2">
      <c r="A34" s="310"/>
      <c r="B34" s="312"/>
      <c r="C34" s="256" t="s">
        <v>310</v>
      </c>
      <c r="D34" s="257"/>
      <c r="E34" s="257"/>
      <c r="F34" s="257"/>
      <c r="G34" s="257"/>
      <c r="H34" s="257"/>
      <c r="I34" s="257"/>
      <c r="J34" s="257"/>
      <c r="K34" s="257"/>
      <c r="L34" s="257"/>
      <c r="M34" s="257"/>
      <c r="N34" s="257"/>
      <c r="O34" s="257"/>
      <c r="P34" s="257"/>
      <c r="Q34" s="257"/>
      <c r="R34" s="269"/>
      <c r="S34" s="324"/>
      <c r="T34" s="325"/>
      <c r="U34" s="325"/>
      <c r="V34" s="325"/>
      <c r="W34" s="325"/>
      <c r="X34" s="325"/>
      <c r="Y34" s="325"/>
      <c r="Z34" s="325"/>
      <c r="AA34" s="325"/>
      <c r="AB34" s="325"/>
      <c r="AC34" s="325"/>
      <c r="AD34" s="325"/>
      <c r="AE34" s="325"/>
      <c r="AF34" s="325"/>
      <c r="AG34" s="325"/>
      <c r="AH34" s="325"/>
      <c r="AI34" s="326"/>
      <c r="AN34" s="253"/>
      <c r="AO34" s="253"/>
    </row>
    <row r="35" spans="1:41" s="241" customFormat="1" ht="18.75" customHeight="1" x14ac:dyDescent="0.2">
      <c r="A35" s="304"/>
      <c r="B35" s="306"/>
      <c r="C35" s="264" t="s">
        <v>311</v>
      </c>
      <c r="D35" s="265"/>
      <c r="E35" s="265"/>
      <c r="F35" s="265"/>
      <c r="G35" s="265"/>
      <c r="H35" s="265"/>
      <c r="I35" s="265"/>
      <c r="J35" s="265"/>
      <c r="K35" s="265"/>
      <c r="L35" s="265"/>
      <c r="M35" s="265"/>
      <c r="N35" s="265"/>
      <c r="O35" s="265"/>
      <c r="P35" s="265"/>
      <c r="Q35" s="265"/>
      <c r="R35" s="266"/>
      <c r="S35" s="324"/>
      <c r="T35" s="325"/>
      <c r="U35" s="325"/>
      <c r="V35" s="325"/>
      <c r="W35" s="325"/>
      <c r="X35" s="325"/>
      <c r="Y35" s="325"/>
      <c r="Z35" s="325"/>
      <c r="AA35" s="325"/>
      <c r="AB35" s="325"/>
      <c r="AC35" s="325"/>
      <c r="AD35" s="325"/>
      <c r="AE35" s="325"/>
      <c r="AF35" s="325"/>
      <c r="AG35" s="325"/>
      <c r="AH35" s="325"/>
      <c r="AI35" s="326"/>
      <c r="AN35" s="253"/>
      <c r="AO35" s="253"/>
    </row>
    <row r="36" spans="1:41" s="241" customFormat="1" ht="18.75" customHeight="1" x14ac:dyDescent="0.2">
      <c r="A36" s="304"/>
      <c r="B36" s="306"/>
      <c r="C36" s="264" t="s">
        <v>312</v>
      </c>
      <c r="D36" s="265"/>
      <c r="E36" s="265"/>
      <c r="F36" s="265"/>
      <c r="G36" s="265"/>
      <c r="H36" s="265"/>
      <c r="I36" s="265"/>
      <c r="J36" s="265"/>
      <c r="K36" s="265"/>
      <c r="L36" s="265"/>
      <c r="M36" s="265"/>
      <c r="N36" s="265"/>
      <c r="O36" s="265"/>
      <c r="P36" s="265"/>
      <c r="Q36" s="259"/>
      <c r="R36" s="260"/>
      <c r="S36" s="324"/>
      <c r="T36" s="325"/>
      <c r="U36" s="325"/>
      <c r="V36" s="325"/>
      <c r="W36" s="325"/>
      <c r="X36" s="325"/>
      <c r="Y36" s="325"/>
      <c r="Z36" s="325"/>
      <c r="AA36" s="325"/>
      <c r="AB36" s="325"/>
      <c r="AC36" s="325"/>
      <c r="AD36" s="325"/>
      <c r="AE36" s="325"/>
      <c r="AF36" s="325"/>
      <c r="AG36" s="325"/>
      <c r="AH36" s="325"/>
      <c r="AI36" s="326"/>
      <c r="AN36" s="253"/>
      <c r="AO36" s="253"/>
    </row>
    <row r="37" spans="1:41" s="241" customFormat="1" ht="18.75" customHeight="1" x14ac:dyDescent="0.2">
      <c r="A37" s="304"/>
      <c r="B37" s="306"/>
      <c r="C37" s="264" t="s">
        <v>313</v>
      </c>
      <c r="D37" s="265"/>
      <c r="E37" s="265"/>
      <c r="F37" s="265"/>
      <c r="G37" s="265"/>
      <c r="H37" s="265"/>
      <c r="I37" s="265"/>
      <c r="J37" s="265"/>
      <c r="K37" s="265"/>
      <c r="L37" s="265"/>
      <c r="M37" s="265"/>
      <c r="N37" s="265"/>
      <c r="O37" s="265"/>
      <c r="P37" s="265"/>
      <c r="Q37" s="265"/>
      <c r="R37" s="266"/>
      <c r="S37" s="261" t="s">
        <v>314</v>
      </c>
      <c r="T37" s="270"/>
      <c r="U37" s="270"/>
      <c r="V37" s="270"/>
      <c r="W37" s="270"/>
      <c r="X37" s="270"/>
      <c r="Y37" s="270"/>
      <c r="Z37" s="270"/>
      <c r="AA37" s="270"/>
      <c r="AB37" s="270"/>
      <c r="AC37" s="270"/>
      <c r="AD37" s="270"/>
      <c r="AE37" s="270"/>
      <c r="AF37" s="270"/>
      <c r="AG37" s="270"/>
      <c r="AH37" s="270"/>
      <c r="AI37" s="271"/>
      <c r="AN37" s="253"/>
      <c r="AO37" s="253"/>
    </row>
    <row r="38" spans="1:41" s="241" customFormat="1" ht="18.75" customHeight="1" x14ac:dyDescent="0.2">
      <c r="A38" s="304"/>
      <c r="B38" s="306"/>
      <c r="C38" s="272" t="s">
        <v>315</v>
      </c>
      <c r="D38" s="273"/>
      <c r="E38" s="273"/>
      <c r="F38" s="273"/>
      <c r="G38" s="273"/>
      <c r="H38" s="273"/>
      <c r="I38" s="273"/>
      <c r="J38" s="273"/>
      <c r="K38" s="273"/>
      <c r="L38" s="273"/>
      <c r="M38" s="273"/>
      <c r="N38" s="273"/>
      <c r="O38" s="273"/>
      <c r="P38" s="273"/>
      <c r="Q38" s="273"/>
      <c r="R38" s="274"/>
      <c r="S38" s="328"/>
      <c r="T38" s="329"/>
      <c r="U38" s="329"/>
      <c r="V38" s="329"/>
      <c r="W38" s="329"/>
      <c r="X38" s="329"/>
      <c r="Y38" s="329"/>
      <c r="Z38" s="329"/>
      <c r="AA38" s="329"/>
      <c r="AB38" s="329"/>
      <c r="AC38" s="329"/>
      <c r="AD38" s="329"/>
      <c r="AE38" s="329"/>
      <c r="AF38" s="329"/>
      <c r="AG38" s="329"/>
      <c r="AH38" s="329"/>
      <c r="AI38" s="330"/>
      <c r="AN38" s="253"/>
      <c r="AO38" s="253"/>
    </row>
    <row r="39" spans="1:41" s="241" customFormat="1" ht="18.75" customHeight="1" x14ac:dyDescent="0.2">
      <c r="A39" s="304"/>
      <c r="B39" s="306"/>
      <c r="C39" s="264" t="s">
        <v>316</v>
      </c>
      <c r="D39" s="265"/>
      <c r="E39" s="265"/>
      <c r="F39" s="265"/>
      <c r="G39" s="265"/>
      <c r="H39" s="265"/>
      <c r="I39" s="265"/>
      <c r="J39" s="265"/>
      <c r="K39" s="265"/>
      <c r="L39" s="265"/>
      <c r="M39" s="265"/>
      <c r="N39" s="265"/>
      <c r="O39" s="265"/>
      <c r="P39" s="265"/>
      <c r="Q39" s="265"/>
      <c r="R39" s="266"/>
      <c r="S39" s="328"/>
      <c r="T39" s="329"/>
      <c r="U39" s="329"/>
      <c r="V39" s="329"/>
      <c r="W39" s="329"/>
      <c r="X39" s="329"/>
      <c r="Y39" s="329"/>
      <c r="Z39" s="329"/>
      <c r="AA39" s="329"/>
      <c r="AB39" s="329"/>
      <c r="AC39" s="329"/>
      <c r="AD39" s="329"/>
      <c r="AE39" s="329"/>
      <c r="AF39" s="329"/>
      <c r="AG39" s="329"/>
      <c r="AH39" s="329"/>
      <c r="AI39" s="330"/>
      <c r="AN39" s="253"/>
      <c r="AO39" s="253"/>
    </row>
    <row r="40" spans="1:41" s="241" customFormat="1" ht="18.75" customHeight="1" x14ac:dyDescent="0.2">
      <c r="A40" s="334"/>
      <c r="B40" s="335"/>
      <c r="C40" s="275" t="s">
        <v>317</v>
      </c>
      <c r="D40" s="276"/>
      <c r="E40" s="276"/>
      <c r="F40" s="276"/>
      <c r="G40" s="276"/>
      <c r="H40" s="276"/>
      <c r="I40" s="276"/>
      <c r="J40" s="276"/>
      <c r="K40" s="276"/>
      <c r="L40" s="276"/>
      <c r="M40" s="276"/>
      <c r="N40" s="276"/>
      <c r="O40" s="276"/>
      <c r="P40" s="276"/>
      <c r="Q40" s="258"/>
      <c r="R40" s="277"/>
      <c r="S40" s="328"/>
      <c r="T40" s="329"/>
      <c r="U40" s="329"/>
      <c r="V40" s="329"/>
      <c r="W40" s="329"/>
      <c r="X40" s="329"/>
      <c r="Y40" s="329"/>
      <c r="Z40" s="329"/>
      <c r="AA40" s="329"/>
      <c r="AB40" s="329"/>
      <c r="AC40" s="329"/>
      <c r="AD40" s="329"/>
      <c r="AE40" s="329"/>
      <c r="AF40" s="329"/>
      <c r="AG40" s="329"/>
      <c r="AH40" s="329"/>
      <c r="AI40" s="330"/>
      <c r="AN40" s="253"/>
      <c r="AO40" s="253"/>
    </row>
    <row r="41" spans="1:41" s="241" customFormat="1" ht="18.75" customHeight="1" x14ac:dyDescent="0.2">
      <c r="A41" s="304"/>
      <c r="B41" s="306"/>
      <c r="C41" s="256" t="s">
        <v>318</v>
      </c>
      <c r="D41" s="257"/>
      <c r="E41" s="257"/>
      <c r="F41" s="257"/>
      <c r="G41" s="257"/>
      <c r="H41" s="257"/>
      <c r="I41" s="257"/>
      <c r="J41" s="257"/>
      <c r="K41" s="257"/>
      <c r="L41" s="257"/>
      <c r="M41" s="257"/>
      <c r="N41" s="257"/>
      <c r="O41" s="257"/>
      <c r="P41" s="257"/>
      <c r="Q41" s="259"/>
      <c r="R41" s="260"/>
      <c r="S41" s="328"/>
      <c r="T41" s="329"/>
      <c r="U41" s="329"/>
      <c r="V41" s="329"/>
      <c r="W41" s="329"/>
      <c r="X41" s="329"/>
      <c r="Y41" s="329"/>
      <c r="Z41" s="329"/>
      <c r="AA41" s="329"/>
      <c r="AB41" s="329"/>
      <c r="AC41" s="329"/>
      <c r="AD41" s="329"/>
      <c r="AE41" s="329"/>
      <c r="AF41" s="329"/>
      <c r="AG41" s="329"/>
      <c r="AH41" s="329"/>
      <c r="AI41" s="330"/>
      <c r="AN41" s="253"/>
      <c r="AO41" s="253"/>
    </row>
    <row r="42" spans="1:41" s="241" customFormat="1" ht="18.75" customHeight="1" x14ac:dyDescent="0.2">
      <c r="A42" s="310"/>
      <c r="B42" s="312"/>
      <c r="C42" s="272" t="s">
        <v>319</v>
      </c>
      <c r="D42" s="273"/>
      <c r="E42" s="273"/>
      <c r="F42" s="273"/>
      <c r="G42" s="273"/>
      <c r="H42" s="273"/>
      <c r="I42" s="273"/>
      <c r="J42" s="273"/>
      <c r="K42" s="273"/>
      <c r="L42" s="273"/>
      <c r="M42" s="273"/>
      <c r="N42" s="273"/>
      <c r="O42" s="273"/>
      <c r="P42" s="273"/>
      <c r="Q42" s="273"/>
      <c r="R42" s="274"/>
      <c r="S42" s="328"/>
      <c r="T42" s="329"/>
      <c r="U42" s="329"/>
      <c r="V42" s="329"/>
      <c r="W42" s="329"/>
      <c r="X42" s="329"/>
      <c r="Y42" s="329"/>
      <c r="Z42" s="329"/>
      <c r="AA42" s="329"/>
      <c r="AB42" s="329"/>
      <c r="AC42" s="329"/>
      <c r="AD42" s="329"/>
      <c r="AE42" s="329"/>
      <c r="AF42" s="329"/>
      <c r="AG42" s="329"/>
      <c r="AH42" s="329"/>
      <c r="AI42" s="330"/>
      <c r="AN42" s="253"/>
      <c r="AO42" s="253"/>
    </row>
    <row r="43" spans="1:41" s="241" customFormat="1" ht="18.75" customHeight="1" x14ac:dyDescent="0.2">
      <c r="A43" s="304"/>
      <c r="B43" s="306"/>
      <c r="C43" s="256" t="s">
        <v>320</v>
      </c>
      <c r="D43" s="257"/>
      <c r="E43" s="257"/>
      <c r="F43" s="257"/>
      <c r="G43" s="257"/>
      <c r="H43" s="257"/>
      <c r="I43" s="257"/>
      <c r="J43" s="257"/>
      <c r="K43" s="257"/>
      <c r="L43" s="257"/>
      <c r="M43" s="257"/>
      <c r="N43" s="257"/>
      <c r="O43" s="257"/>
      <c r="P43" s="257"/>
      <c r="Q43" s="259"/>
      <c r="R43" s="260"/>
      <c r="S43" s="328"/>
      <c r="T43" s="329"/>
      <c r="U43" s="329"/>
      <c r="V43" s="329"/>
      <c r="W43" s="329"/>
      <c r="X43" s="329"/>
      <c r="Y43" s="329"/>
      <c r="Z43" s="329"/>
      <c r="AA43" s="329"/>
      <c r="AB43" s="329"/>
      <c r="AC43" s="329"/>
      <c r="AD43" s="329"/>
      <c r="AE43" s="329"/>
      <c r="AF43" s="329"/>
      <c r="AG43" s="329"/>
      <c r="AH43" s="329"/>
      <c r="AI43" s="330"/>
      <c r="AN43" s="253"/>
      <c r="AO43" s="253"/>
    </row>
    <row r="44" spans="1:41" s="241" customFormat="1" ht="18.75" customHeight="1" x14ac:dyDescent="0.2">
      <c r="A44" s="304"/>
      <c r="B44" s="306"/>
      <c r="C44" s="264" t="s">
        <v>321</v>
      </c>
      <c r="D44" s="265"/>
      <c r="E44" s="265"/>
      <c r="F44" s="265"/>
      <c r="G44" s="265"/>
      <c r="H44" s="265"/>
      <c r="I44" s="265"/>
      <c r="J44" s="265"/>
      <c r="K44" s="265"/>
      <c r="L44" s="265"/>
      <c r="M44" s="265"/>
      <c r="N44" s="265"/>
      <c r="O44" s="265"/>
      <c r="P44" s="265"/>
      <c r="Q44" s="265"/>
      <c r="R44" s="266"/>
      <c r="S44" s="328"/>
      <c r="T44" s="329"/>
      <c r="U44" s="329"/>
      <c r="V44" s="329"/>
      <c r="W44" s="329"/>
      <c r="X44" s="329"/>
      <c r="Y44" s="329"/>
      <c r="Z44" s="329"/>
      <c r="AA44" s="329"/>
      <c r="AB44" s="329"/>
      <c r="AC44" s="329"/>
      <c r="AD44" s="329"/>
      <c r="AE44" s="329"/>
      <c r="AF44" s="329"/>
      <c r="AG44" s="329"/>
      <c r="AH44" s="329"/>
      <c r="AI44" s="330"/>
      <c r="AN44" s="253"/>
      <c r="AO44" s="253"/>
    </row>
    <row r="45" spans="1:41" s="241" customFormat="1" ht="18.75" customHeight="1" x14ac:dyDescent="0.2">
      <c r="A45" s="304"/>
      <c r="B45" s="306"/>
      <c r="C45" s="256" t="s">
        <v>322</v>
      </c>
      <c r="D45" s="257"/>
      <c r="E45" s="257"/>
      <c r="F45" s="257"/>
      <c r="G45" s="257"/>
      <c r="H45" s="257"/>
      <c r="I45" s="257"/>
      <c r="J45" s="257"/>
      <c r="K45" s="257"/>
      <c r="L45" s="257"/>
      <c r="M45" s="257"/>
      <c r="N45" s="257"/>
      <c r="O45" s="257"/>
      <c r="P45" s="257"/>
      <c r="Q45" s="259"/>
      <c r="R45" s="260"/>
      <c r="S45" s="328"/>
      <c r="T45" s="329"/>
      <c r="U45" s="329"/>
      <c r="V45" s="329"/>
      <c r="W45" s="329"/>
      <c r="X45" s="329"/>
      <c r="Y45" s="329"/>
      <c r="Z45" s="329"/>
      <c r="AA45" s="329"/>
      <c r="AB45" s="329"/>
      <c r="AC45" s="329"/>
      <c r="AD45" s="329"/>
      <c r="AE45" s="329"/>
      <c r="AF45" s="329"/>
      <c r="AG45" s="329"/>
      <c r="AH45" s="329"/>
      <c r="AI45" s="330"/>
      <c r="AN45" s="253"/>
      <c r="AO45" s="253"/>
    </row>
    <row r="46" spans="1:41" s="241" customFormat="1" ht="18.75" customHeight="1" x14ac:dyDescent="0.2">
      <c r="A46" s="298"/>
      <c r="B46" s="300"/>
      <c r="C46" s="264" t="s">
        <v>24</v>
      </c>
      <c r="D46" s="265"/>
      <c r="E46" s="265"/>
      <c r="F46" s="265"/>
      <c r="G46" s="265"/>
      <c r="H46" s="265"/>
      <c r="I46" s="265"/>
      <c r="J46" s="265"/>
      <c r="K46" s="265"/>
      <c r="L46" s="265"/>
      <c r="M46" s="265"/>
      <c r="N46" s="265"/>
      <c r="O46" s="265"/>
      <c r="P46" s="265"/>
      <c r="Q46" s="265"/>
      <c r="R46" s="266"/>
      <c r="S46" s="331"/>
      <c r="T46" s="332"/>
      <c r="U46" s="332"/>
      <c r="V46" s="332"/>
      <c r="W46" s="332"/>
      <c r="X46" s="332"/>
      <c r="Y46" s="332"/>
      <c r="Z46" s="332"/>
      <c r="AA46" s="332"/>
      <c r="AB46" s="332"/>
      <c r="AC46" s="332"/>
      <c r="AD46" s="332"/>
      <c r="AE46" s="332"/>
      <c r="AF46" s="332"/>
      <c r="AG46" s="332"/>
      <c r="AH46" s="332"/>
      <c r="AI46" s="333"/>
      <c r="AN46" s="253"/>
      <c r="AO46" s="253"/>
    </row>
    <row r="47" spans="1:41" s="241" customFormat="1" ht="14.25" customHeight="1" x14ac:dyDescent="0.2">
      <c r="A47" s="278" t="s">
        <v>22</v>
      </c>
      <c r="B47" s="257"/>
      <c r="C47" s="327" t="s">
        <v>323</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N47" s="253"/>
      <c r="AO47" s="253"/>
    </row>
    <row r="48" spans="1:41" s="241" customFormat="1" ht="14.25" customHeight="1" x14ac:dyDescent="0.2">
      <c r="A48" s="279"/>
      <c r="B48" s="257"/>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N48" s="253"/>
      <c r="AO48" s="253"/>
    </row>
    <row r="49" spans="1:73" s="241" customFormat="1" ht="14.25" customHeight="1" x14ac:dyDescent="0.2">
      <c r="A49" s="257"/>
      <c r="B49" s="257"/>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N49" s="253"/>
      <c r="AO49" s="253"/>
    </row>
    <row r="50" spans="1:73" s="241" customFormat="1" ht="14.25" customHeight="1" x14ac:dyDescent="0.2">
      <c r="A50" s="257"/>
      <c r="B50" s="257"/>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N50" s="253"/>
      <c r="AO50" s="253"/>
    </row>
    <row r="51" spans="1:73" s="241" customFormat="1" ht="14.25" customHeight="1" x14ac:dyDescent="0.2">
      <c r="A51" s="257"/>
      <c r="B51" s="280"/>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N51" s="253"/>
      <c r="AO51" s="253"/>
      <c r="AQ51" s="281"/>
      <c r="AR51" s="281"/>
      <c r="AS51" s="281"/>
      <c r="AT51" s="281"/>
      <c r="AU51" s="281"/>
      <c r="AV51" s="281"/>
      <c r="AW51" s="281"/>
      <c r="AX51" s="281"/>
      <c r="AY51" s="281"/>
      <c r="AZ51" s="281"/>
      <c r="BA51" s="281"/>
      <c r="BB51" s="281"/>
      <c r="BC51" s="281"/>
    </row>
    <row r="52" spans="1:73" s="241" customFormat="1" ht="14.25" customHeight="1" x14ac:dyDescent="0.2">
      <c r="A52" s="282"/>
      <c r="B52" s="258"/>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O52" s="284"/>
      <c r="AP52" s="284"/>
      <c r="AQ52" s="284"/>
      <c r="AR52" s="284"/>
      <c r="AS52" s="284"/>
      <c r="AT52" s="284"/>
      <c r="AU52" s="253"/>
      <c r="AV52" s="253"/>
    </row>
    <row r="53" spans="1:73" s="241" customFormat="1" ht="14.25" customHeight="1" x14ac:dyDescent="0.2">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row>
    <row r="54" spans="1:73" ht="14.25" customHeight="1" x14ac:dyDescent="0.2">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1:73" ht="14.25" customHeight="1" x14ac:dyDescent="0.2">
      <c r="A55" s="24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row>
    <row r="56" spans="1:73" ht="20.100000000000001" customHeight="1" x14ac:dyDescent="0.2">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row>
    <row r="57" spans="1:73" ht="20.100000000000001" customHeight="1" x14ac:dyDescent="0.2">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row>
    <row r="58" spans="1:73" ht="20.100000000000001" customHeight="1" x14ac:dyDescent="0.2">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row>
    <row r="59" spans="1:73" ht="20.100000000000001" customHeight="1" x14ac:dyDescent="0.2">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row>
    <row r="60" spans="1:73" ht="20.100000000000001" customHeight="1" x14ac:dyDescent="0.2">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row>
    <row r="61" spans="1:73" ht="20.100000000000001" customHeight="1" x14ac:dyDescent="0.2">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row>
  </sheetData>
  <mergeCells count="47">
    <mergeCell ref="A45:B45"/>
    <mergeCell ref="A46:B46"/>
    <mergeCell ref="C47:AI51"/>
    <mergeCell ref="A35:B35"/>
    <mergeCell ref="A36:B36"/>
    <mergeCell ref="A37:B37"/>
    <mergeCell ref="A38:B38"/>
    <mergeCell ref="S38:AI46"/>
    <mergeCell ref="A39:B39"/>
    <mergeCell ref="A40:B40"/>
    <mergeCell ref="A41:B42"/>
    <mergeCell ref="A43:B43"/>
    <mergeCell ref="A44:B44"/>
    <mergeCell ref="A26:R26"/>
    <mergeCell ref="S26:AI26"/>
    <mergeCell ref="A27:B27"/>
    <mergeCell ref="A28:B28"/>
    <mergeCell ref="S28:AI36"/>
    <mergeCell ref="A29:B29"/>
    <mergeCell ref="A30:B30"/>
    <mergeCell ref="A31:B31"/>
    <mergeCell ref="A32:B32"/>
    <mergeCell ref="A33:B34"/>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R11:U12"/>
    <mergeCell ref="V11:AI12"/>
    <mergeCell ref="R13:X14"/>
    <mergeCell ref="Y13:AI14"/>
    <mergeCell ref="S18:Y18"/>
    <mergeCell ref="Z7:AB7"/>
    <mergeCell ref="AD7:AE7"/>
    <mergeCell ref="AG7:AH7"/>
    <mergeCell ref="A9:D9"/>
    <mergeCell ref="R9:U10"/>
    <mergeCell ref="V9:AI10"/>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00" zoomScaleSheetLayoutView="100" workbookViewId="0">
      <selection activeCell="G5" sqref="G5"/>
    </sheetView>
  </sheetViews>
  <sheetFormatPr defaultColWidth="8.83203125" defaultRowHeight="12.75" x14ac:dyDescent="0.2"/>
  <cols>
    <col min="1" max="1" width="6.33203125" style="197" customWidth="1"/>
    <col min="2" max="3" width="14.83203125" style="197" customWidth="1"/>
    <col min="4" max="5" width="12.83203125" style="197" customWidth="1"/>
    <col min="6" max="6" width="17.83203125" style="197" customWidth="1"/>
    <col min="7" max="12" width="5.33203125" style="197" customWidth="1"/>
    <col min="13" max="16384" width="8.83203125" style="197"/>
  </cols>
  <sheetData>
    <row r="1" spans="1:12" x14ac:dyDescent="0.2">
      <c r="A1" s="608" t="s">
        <v>213</v>
      </c>
      <c r="B1" s="608"/>
      <c r="C1" s="608"/>
      <c r="D1" s="608"/>
      <c r="E1" s="608"/>
      <c r="F1" s="608"/>
      <c r="G1" s="608"/>
      <c r="H1" s="608"/>
      <c r="I1" s="608"/>
      <c r="J1" s="608"/>
      <c r="K1" s="608"/>
      <c r="L1" s="608"/>
    </row>
    <row r="3" spans="1:12" ht="16.899999999999999" customHeight="1" x14ac:dyDescent="0.2">
      <c r="A3" s="599" t="s">
        <v>214</v>
      </c>
      <c r="B3" s="599"/>
      <c r="C3" s="599"/>
      <c r="D3" s="599"/>
      <c r="E3" s="599"/>
      <c r="F3" s="599"/>
      <c r="G3" s="599"/>
      <c r="H3" s="599"/>
      <c r="I3" s="599"/>
      <c r="J3" s="599"/>
      <c r="K3" s="599"/>
      <c r="L3" s="599"/>
    </row>
    <row r="4" spans="1:12" ht="16.899999999999999" customHeight="1" x14ac:dyDescent="0.2">
      <c r="A4" s="175"/>
      <c r="B4" s="175"/>
      <c r="C4" s="175"/>
      <c r="D4" s="175"/>
      <c r="E4" s="175"/>
      <c r="F4" s="175"/>
      <c r="G4" s="175"/>
      <c r="H4" s="175"/>
      <c r="I4" s="175"/>
      <c r="J4" s="175"/>
      <c r="K4" s="175"/>
      <c r="L4" s="175"/>
    </row>
    <row r="5" spans="1:12" ht="24" customHeight="1" x14ac:dyDescent="0.2">
      <c r="A5" s="176"/>
      <c r="B5" s="176"/>
      <c r="C5" s="176"/>
      <c r="D5" s="176"/>
      <c r="E5" s="176"/>
      <c r="F5" s="176"/>
      <c r="G5" s="212"/>
      <c r="H5" s="177" t="s">
        <v>43</v>
      </c>
      <c r="I5" s="213"/>
      <c r="J5" s="177" t="s">
        <v>45</v>
      </c>
      <c r="K5" s="213"/>
      <c r="L5" s="177" t="s">
        <v>59</v>
      </c>
    </row>
    <row r="6" spans="1:12" ht="16.899999999999999" customHeight="1" x14ac:dyDescent="0.2">
      <c r="A6" s="609" t="s">
        <v>215</v>
      </c>
      <c r="B6" s="609"/>
      <c r="C6" s="176" t="s">
        <v>216</v>
      </c>
      <c r="D6" s="176"/>
      <c r="E6" s="176"/>
      <c r="F6" s="176"/>
      <c r="G6" s="176"/>
      <c r="H6" s="176"/>
      <c r="I6" s="176"/>
      <c r="J6" s="176"/>
      <c r="K6" s="176"/>
      <c r="L6" s="176"/>
    </row>
    <row r="7" spans="1:12" ht="16.899999999999999" customHeight="1" x14ac:dyDescent="0.2">
      <c r="A7" s="178"/>
      <c r="B7" s="178"/>
      <c r="C7" s="178"/>
      <c r="D7" s="178"/>
      <c r="E7" s="178"/>
      <c r="F7" s="178"/>
      <c r="G7" s="178"/>
      <c r="H7" s="178"/>
      <c r="I7" s="178"/>
      <c r="J7" s="178"/>
      <c r="K7" s="178"/>
      <c r="L7" s="178"/>
    </row>
    <row r="8" spans="1:12" s="180" customFormat="1" ht="21" customHeight="1" x14ac:dyDescent="0.15">
      <c r="A8" s="610" t="s">
        <v>217</v>
      </c>
      <c r="B8" s="610"/>
      <c r="C8" s="610"/>
      <c r="D8" s="179" t="s">
        <v>218</v>
      </c>
      <c r="E8" s="611"/>
      <c r="F8" s="611"/>
      <c r="G8" s="611"/>
      <c r="H8" s="611"/>
      <c r="I8" s="611"/>
      <c r="J8" s="611"/>
      <c r="K8" s="611"/>
      <c r="L8" s="611"/>
    </row>
    <row r="9" spans="1:12" ht="21" customHeight="1" x14ac:dyDescent="0.15">
      <c r="A9" s="181"/>
      <c r="B9" s="181"/>
      <c r="C9" s="181"/>
      <c r="D9" s="182"/>
      <c r="E9" s="612"/>
      <c r="F9" s="612"/>
      <c r="G9" s="612"/>
      <c r="H9" s="612"/>
      <c r="I9" s="612"/>
      <c r="J9" s="612"/>
      <c r="K9" s="612"/>
      <c r="L9" s="612"/>
    </row>
    <row r="10" spans="1:12" ht="21" customHeight="1" x14ac:dyDescent="0.15">
      <c r="A10" s="181"/>
      <c r="B10" s="181"/>
      <c r="C10" s="181"/>
      <c r="D10" s="604" t="s">
        <v>219</v>
      </c>
      <c r="E10" s="604"/>
      <c r="F10" s="605"/>
      <c r="G10" s="605"/>
      <c r="H10" s="605"/>
      <c r="I10" s="605"/>
      <c r="J10" s="605"/>
      <c r="K10" s="605"/>
      <c r="L10" s="605"/>
    </row>
    <row r="11" spans="1:12" ht="21" customHeight="1" x14ac:dyDescent="0.15">
      <c r="D11" s="607"/>
      <c r="E11" s="607"/>
      <c r="F11" s="606"/>
      <c r="G11" s="606"/>
      <c r="H11" s="606"/>
      <c r="I11" s="606"/>
      <c r="J11" s="606"/>
      <c r="K11" s="606"/>
      <c r="L11" s="606"/>
    </row>
    <row r="12" spans="1:12" ht="27.75" customHeight="1" x14ac:dyDescent="0.2">
      <c r="A12" s="613"/>
      <c r="B12" s="613"/>
      <c r="C12" s="613"/>
      <c r="D12" s="613"/>
      <c r="E12" s="613"/>
      <c r="F12" s="613"/>
      <c r="G12" s="613"/>
      <c r="H12" s="613"/>
      <c r="I12" s="613"/>
      <c r="J12" s="613"/>
      <c r="K12" s="613"/>
      <c r="L12" s="613"/>
    </row>
    <row r="13" spans="1:12" ht="27.75" customHeight="1" x14ac:dyDescent="0.2">
      <c r="A13" s="196"/>
      <c r="B13" s="196"/>
      <c r="C13" s="196"/>
      <c r="D13" s="196"/>
      <c r="E13" s="196"/>
      <c r="F13" s="196"/>
      <c r="G13" s="196"/>
      <c r="H13" s="196"/>
      <c r="I13" s="196"/>
      <c r="J13" s="196"/>
      <c r="K13" s="196"/>
      <c r="L13" s="196"/>
    </row>
    <row r="14" spans="1:12" s="170" customFormat="1" ht="16.899999999999999" customHeight="1" x14ac:dyDescent="0.2">
      <c r="A14" s="183" t="s">
        <v>220</v>
      </c>
      <c r="B14" s="184"/>
      <c r="C14" s="184"/>
      <c r="D14" s="184"/>
      <c r="E14" s="184"/>
      <c r="F14" s="184"/>
      <c r="G14" s="184"/>
      <c r="H14" s="184"/>
      <c r="I14" s="184"/>
      <c r="J14" s="184"/>
      <c r="K14" s="184"/>
      <c r="L14" s="184"/>
    </row>
    <row r="20" spans="1:8" ht="19.5" customHeight="1" x14ac:dyDescent="0.2">
      <c r="A20" s="185"/>
      <c r="B20" s="614" t="s">
        <v>221</v>
      </c>
      <c r="C20" s="615"/>
      <c r="D20" s="615"/>
      <c r="E20" s="615"/>
      <c r="F20" s="615"/>
      <c r="G20" s="615"/>
      <c r="H20" s="616"/>
    </row>
    <row r="21" spans="1:8" ht="19.5" customHeight="1" x14ac:dyDescent="0.2">
      <c r="A21" s="193" t="s">
        <v>238</v>
      </c>
      <c r="B21" s="614" t="s">
        <v>222</v>
      </c>
      <c r="C21" s="615"/>
      <c r="D21" s="615"/>
      <c r="E21" s="615"/>
      <c r="F21" s="615"/>
      <c r="G21" s="615"/>
      <c r="H21" s="616"/>
    </row>
    <row r="22" spans="1:8" ht="19.5" customHeight="1" x14ac:dyDescent="0.2">
      <c r="A22" s="185"/>
      <c r="B22" s="614" t="s">
        <v>223</v>
      </c>
      <c r="C22" s="615"/>
      <c r="D22" s="615"/>
      <c r="E22" s="615"/>
      <c r="F22" s="615"/>
      <c r="G22" s="615"/>
      <c r="H22" s="616"/>
    </row>
    <row r="23" spans="1:8" ht="19.5" customHeight="1" x14ac:dyDescent="0.2">
      <c r="A23" s="185"/>
      <c r="B23" s="614" t="s">
        <v>240</v>
      </c>
      <c r="C23" s="615"/>
      <c r="D23" s="615"/>
      <c r="E23" s="615"/>
      <c r="F23" s="615"/>
      <c r="G23" s="615"/>
      <c r="H23" s="616"/>
    </row>
    <row r="24" spans="1:8" x14ac:dyDescent="0.2">
      <c r="A24" s="197" t="s">
        <v>224</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2"/>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8"/>
  <sheetViews>
    <sheetView showGridLines="0" view="pageBreakPreview" zoomScaleNormal="120" zoomScaleSheetLayoutView="100" workbookViewId="0">
      <selection activeCell="E1" sqref="E1"/>
    </sheetView>
  </sheetViews>
  <sheetFormatPr defaultRowHeight="13.5" x14ac:dyDescent="0.2"/>
  <cols>
    <col min="1" max="1" width="1" style="198" customWidth="1"/>
    <col min="2" max="2" width="7.83203125" style="198" customWidth="1"/>
    <col min="3" max="3" width="110.83203125" style="198" customWidth="1"/>
    <col min="4" max="4" width="1" style="198" customWidth="1"/>
    <col min="5" max="222" width="9.33203125" style="198"/>
    <col min="223" max="223" width="8.83203125" style="198" customWidth="1"/>
    <col min="224" max="224" width="4.33203125" style="198" customWidth="1"/>
    <col min="225" max="260" width="3.6640625" style="198" customWidth="1"/>
    <col min="261" max="478" width="9.33203125" style="198"/>
    <col min="479" max="479" width="8.83203125" style="198" customWidth="1"/>
    <col min="480" max="480" width="4.33203125" style="198" customWidth="1"/>
    <col min="481" max="516" width="3.6640625" style="198" customWidth="1"/>
    <col min="517" max="734" width="9.33203125" style="198"/>
    <col min="735" max="735" width="8.83203125" style="198" customWidth="1"/>
    <col min="736" max="736" width="4.33203125" style="198" customWidth="1"/>
    <col min="737" max="772" width="3.6640625" style="198" customWidth="1"/>
    <col min="773" max="990" width="9.33203125" style="198"/>
    <col min="991" max="991" width="8.83203125" style="198" customWidth="1"/>
    <col min="992" max="992" width="4.33203125" style="198" customWidth="1"/>
    <col min="993" max="1028" width="3.6640625" style="198" customWidth="1"/>
    <col min="1029" max="1246" width="9.33203125" style="198"/>
    <col min="1247" max="1247" width="8.83203125" style="198" customWidth="1"/>
    <col min="1248" max="1248" width="4.33203125" style="198" customWidth="1"/>
    <col min="1249" max="1284" width="3.6640625" style="198" customWidth="1"/>
    <col min="1285" max="1502" width="9.33203125" style="198"/>
    <col min="1503" max="1503" width="8.83203125" style="198" customWidth="1"/>
    <col min="1504" max="1504" width="4.33203125" style="198" customWidth="1"/>
    <col min="1505" max="1540" width="3.6640625" style="198" customWidth="1"/>
    <col min="1541" max="1758" width="9.33203125" style="198"/>
    <col min="1759" max="1759" width="8.83203125" style="198" customWidth="1"/>
    <col min="1760" max="1760" width="4.33203125" style="198" customWidth="1"/>
    <col min="1761" max="1796" width="3.6640625" style="198" customWidth="1"/>
    <col min="1797" max="2014" width="9.33203125" style="198"/>
    <col min="2015" max="2015" width="8.83203125" style="198" customWidth="1"/>
    <col min="2016" max="2016" width="4.33203125" style="198" customWidth="1"/>
    <col min="2017" max="2052" width="3.6640625" style="198" customWidth="1"/>
    <col min="2053" max="2270" width="9.33203125" style="198"/>
    <col min="2271" max="2271" width="8.83203125" style="198" customWidth="1"/>
    <col min="2272" max="2272" width="4.33203125" style="198" customWidth="1"/>
    <col min="2273" max="2308" width="3.6640625" style="198" customWidth="1"/>
    <col min="2309" max="2526" width="9.33203125" style="198"/>
    <col min="2527" max="2527" width="8.83203125" style="198" customWidth="1"/>
    <col min="2528" max="2528" width="4.33203125" style="198" customWidth="1"/>
    <col min="2529" max="2564" width="3.6640625" style="198" customWidth="1"/>
    <col min="2565" max="2782" width="9.33203125" style="198"/>
    <col min="2783" max="2783" width="8.83203125" style="198" customWidth="1"/>
    <col min="2784" max="2784" width="4.33203125" style="198" customWidth="1"/>
    <col min="2785" max="2820" width="3.6640625" style="198" customWidth="1"/>
    <col min="2821" max="3038" width="9.33203125" style="198"/>
    <col min="3039" max="3039" width="8.83203125" style="198" customWidth="1"/>
    <col min="3040" max="3040" width="4.33203125" style="198" customWidth="1"/>
    <col min="3041" max="3076" width="3.6640625" style="198" customWidth="1"/>
    <col min="3077" max="3294" width="9.33203125" style="198"/>
    <col min="3295" max="3295" width="8.83203125" style="198" customWidth="1"/>
    <col min="3296" max="3296" width="4.33203125" style="198" customWidth="1"/>
    <col min="3297" max="3332" width="3.6640625" style="198" customWidth="1"/>
    <col min="3333" max="3550" width="9.33203125" style="198"/>
    <col min="3551" max="3551" width="8.83203125" style="198" customWidth="1"/>
    <col min="3552" max="3552" width="4.33203125" style="198" customWidth="1"/>
    <col min="3553" max="3588" width="3.6640625" style="198" customWidth="1"/>
    <col min="3589" max="3806" width="9.33203125" style="198"/>
    <col min="3807" max="3807" width="8.83203125" style="198" customWidth="1"/>
    <col min="3808" max="3808" width="4.33203125" style="198" customWidth="1"/>
    <col min="3809" max="3844" width="3.6640625" style="198" customWidth="1"/>
    <col min="3845" max="4062" width="9.33203125" style="198"/>
    <col min="4063" max="4063" width="8.83203125" style="198" customWidth="1"/>
    <col min="4064" max="4064" width="4.33203125" style="198" customWidth="1"/>
    <col min="4065" max="4100" width="3.6640625" style="198" customWidth="1"/>
    <col min="4101" max="4318" width="9.33203125" style="198"/>
    <col min="4319" max="4319" width="8.83203125" style="198" customWidth="1"/>
    <col min="4320" max="4320" width="4.33203125" style="198" customWidth="1"/>
    <col min="4321" max="4356" width="3.6640625" style="198" customWidth="1"/>
    <col min="4357" max="4574" width="9.33203125" style="198"/>
    <col min="4575" max="4575" width="8.83203125" style="198" customWidth="1"/>
    <col min="4576" max="4576" width="4.33203125" style="198" customWidth="1"/>
    <col min="4577" max="4612" width="3.6640625" style="198" customWidth="1"/>
    <col min="4613" max="4830" width="9.33203125" style="198"/>
    <col min="4831" max="4831" width="8.83203125" style="198" customWidth="1"/>
    <col min="4832" max="4832" width="4.33203125" style="198" customWidth="1"/>
    <col min="4833" max="4868" width="3.6640625" style="198" customWidth="1"/>
    <col min="4869" max="5086" width="9.33203125" style="198"/>
    <col min="5087" max="5087" width="8.83203125" style="198" customWidth="1"/>
    <col min="5088" max="5088" width="4.33203125" style="198" customWidth="1"/>
    <col min="5089" max="5124" width="3.6640625" style="198" customWidth="1"/>
    <col min="5125" max="5342" width="9.33203125" style="198"/>
    <col min="5343" max="5343" width="8.83203125" style="198" customWidth="1"/>
    <col min="5344" max="5344" width="4.33203125" style="198" customWidth="1"/>
    <col min="5345" max="5380" width="3.6640625" style="198" customWidth="1"/>
    <col min="5381" max="5598" width="9.33203125" style="198"/>
    <col min="5599" max="5599" width="8.83203125" style="198" customWidth="1"/>
    <col min="5600" max="5600" width="4.33203125" style="198" customWidth="1"/>
    <col min="5601" max="5636" width="3.6640625" style="198" customWidth="1"/>
    <col min="5637" max="5854" width="9.33203125" style="198"/>
    <col min="5855" max="5855" width="8.83203125" style="198" customWidth="1"/>
    <col min="5856" max="5856" width="4.33203125" style="198" customWidth="1"/>
    <col min="5857" max="5892" width="3.6640625" style="198" customWidth="1"/>
    <col min="5893" max="6110" width="9.33203125" style="198"/>
    <col min="6111" max="6111" width="8.83203125" style="198" customWidth="1"/>
    <col min="6112" max="6112" width="4.33203125" style="198" customWidth="1"/>
    <col min="6113" max="6148" width="3.6640625" style="198" customWidth="1"/>
    <col min="6149" max="6366" width="9.33203125" style="198"/>
    <col min="6367" max="6367" width="8.83203125" style="198" customWidth="1"/>
    <col min="6368" max="6368" width="4.33203125" style="198" customWidth="1"/>
    <col min="6369" max="6404" width="3.6640625" style="198" customWidth="1"/>
    <col min="6405" max="6622" width="9.33203125" style="198"/>
    <col min="6623" max="6623" width="8.83203125" style="198" customWidth="1"/>
    <col min="6624" max="6624" width="4.33203125" style="198" customWidth="1"/>
    <col min="6625" max="6660" width="3.6640625" style="198" customWidth="1"/>
    <col min="6661" max="6878" width="9.33203125" style="198"/>
    <col min="6879" max="6879" width="8.83203125" style="198" customWidth="1"/>
    <col min="6880" max="6880" width="4.33203125" style="198" customWidth="1"/>
    <col min="6881" max="6916" width="3.6640625" style="198" customWidth="1"/>
    <col min="6917" max="7134" width="9.33203125" style="198"/>
    <col min="7135" max="7135" width="8.83203125" style="198" customWidth="1"/>
    <col min="7136" max="7136" width="4.33203125" style="198" customWidth="1"/>
    <col min="7137" max="7172" width="3.6640625" style="198" customWidth="1"/>
    <col min="7173" max="7390" width="9.33203125" style="198"/>
    <col min="7391" max="7391" width="8.83203125" style="198" customWidth="1"/>
    <col min="7392" max="7392" width="4.33203125" style="198" customWidth="1"/>
    <col min="7393" max="7428" width="3.6640625" style="198" customWidth="1"/>
    <col min="7429" max="7646" width="9.33203125" style="198"/>
    <col min="7647" max="7647" width="8.83203125" style="198" customWidth="1"/>
    <col min="7648" max="7648" width="4.33203125" style="198" customWidth="1"/>
    <col min="7649" max="7684" width="3.6640625" style="198" customWidth="1"/>
    <col min="7685" max="7902" width="9.33203125" style="198"/>
    <col min="7903" max="7903" width="8.83203125" style="198" customWidth="1"/>
    <col min="7904" max="7904" width="4.33203125" style="198" customWidth="1"/>
    <col min="7905" max="7940" width="3.6640625" style="198" customWidth="1"/>
    <col min="7941" max="8158" width="9.33203125" style="198"/>
    <col min="8159" max="8159" width="8.83203125" style="198" customWidth="1"/>
    <col min="8160" max="8160" width="4.33203125" style="198" customWidth="1"/>
    <col min="8161" max="8196" width="3.6640625" style="198" customWidth="1"/>
    <col min="8197" max="8414" width="9.33203125" style="198"/>
    <col min="8415" max="8415" width="8.83203125" style="198" customWidth="1"/>
    <col min="8416" max="8416" width="4.33203125" style="198" customWidth="1"/>
    <col min="8417" max="8452" width="3.6640625" style="198" customWidth="1"/>
    <col min="8453" max="8670" width="9.33203125" style="198"/>
    <col min="8671" max="8671" width="8.83203125" style="198" customWidth="1"/>
    <col min="8672" max="8672" width="4.33203125" style="198" customWidth="1"/>
    <col min="8673" max="8708" width="3.6640625" style="198" customWidth="1"/>
    <col min="8709" max="8926" width="9.33203125" style="198"/>
    <col min="8927" max="8927" width="8.83203125" style="198" customWidth="1"/>
    <col min="8928" max="8928" width="4.33203125" style="198" customWidth="1"/>
    <col min="8929" max="8964" width="3.6640625" style="198" customWidth="1"/>
    <col min="8965" max="9182" width="9.33203125" style="198"/>
    <col min="9183" max="9183" width="8.83203125" style="198" customWidth="1"/>
    <col min="9184" max="9184" width="4.33203125" style="198" customWidth="1"/>
    <col min="9185" max="9220" width="3.6640625" style="198" customWidth="1"/>
    <col min="9221" max="9438" width="9.33203125" style="198"/>
    <col min="9439" max="9439" width="8.83203125" style="198" customWidth="1"/>
    <col min="9440" max="9440" width="4.33203125" style="198" customWidth="1"/>
    <col min="9441" max="9476" width="3.6640625" style="198" customWidth="1"/>
    <col min="9477" max="9694" width="9.33203125" style="198"/>
    <col min="9695" max="9695" width="8.83203125" style="198" customWidth="1"/>
    <col min="9696" max="9696" width="4.33203125" style="198" customWidth="1"/>
    <col min="9697" max="9732" width="3.6640625" style="198" customWidth="1"/>
    <col min="9733" max="9950" width="9.33203125" style="198"/>
    <col min="9951" max="9951" width="8.83203125" style="198" customWidth="1"/>
    <col min="9952" max="9952" width="4.33203125" style="198" customWidth="1"/>
    <col min="9953" max="9988" width="3.6640625" style="198" customWidth="1"/>
    <col min="9989" max="10206" width="9.33203125" style="198"/>
    <col min="10207" max="10207" width="8.83203125" style="198" customWidth="1"/>
    <col min="10208" max="10208" width="4.33203125" style="198" customWidth="1"/>
    <col min="10209" max="10244" width="3.6640625" style="198" customWidth="1"/>
    <col min="10245" max="10462" width="9.33203125" style="198"/>
    <col min="10463" max="10463" width="8.83203125" style="198" customWidth="1"/>
    <col min="10464" max="10464" width="4.33203125" style="198" customWidth="1"/>
    <col min="10465" max="10500" width="3.6640625" style="198" customWidth="1"/>
    <col min="10501" max="10718" width="9.33203125" style="198"/>
    <col min="10719" max="10719" width="8.83203125" style="198" customWidth="1"/>
    <col min="10720" max="10720" width="4.33203125" style="198" customWidth="1"/>
    <col min="10721" max="10756" width="3.6640625" style="198" customWidth="1"/>
    <col min="10757" max="10974" width="9.33203125" style="198"/>
    <col min="10975" max="10975" width="8.83203125" style="198" customWidth="1"/>
    <col min="10976" max="10976" width="4.33203125" style="198" customWidth="1"/>
    <col min="10977" max="11012" width="3.6640625" style="198" customWidth="1"/>
    <col min="11013" max="11230" width="9.33203125" style="198"/>
    <col min="11231" max="11231" width="8.83203125" style="198" customWidth="1"/>
    <col min="11232" max="11232" width="4.33203125" style="198" customWidth="1"/>
    <col min="11233" max="11268" width="3.6640625" style="198" customWidth="1"/>
    <col min="11269" max="11486" width="9.33203125" style="198"/>
    <col min="11487" max="11487" width="8.83203125" style="198" customWidth="1"/>
    <col min="11488" max="11488" width="4.33203125" style="198" customWidth="1"/>
    <col min="11489" max="11524" width="3.6640625" style="198" customWidth="1"/>
    <col min="11525" max="11742" width="9.33203125" style="198"/>
    <col min="11743" max="11743" width="8.83203125" style="198" customWidth="1"/>
    <col min="11744" max="11744" width="4.33203125" style="198" customWidth="1"/>
    <col min="11745" max="11780" width="3.6640625" style="198" customWidth="1"/>
    <col min="11781" max="11998" width="9.33203125" style="198"/>
    <col min="11999" max="11999" width="8.83203125" style="198" customWidth="1"/>
    <col min="12000" max="12000" width="4.33203125" style="198" customWidth="1"/>
    <col min="12001" max="12036" width="3.6640625" style="198" customWidth="1"/>
    <col min="12037" max="12254" width="9.33203125" style="198"/>
    <col min="12255" max="12255" width="8.83203125" style="198" customWidth="1"/>
    <col min="12256" max="12256" width="4.33203125" style="198" customWidth="1"/>
    <col min="12257" max="12292" width="3.6640625" style="198" customWidth="1"/>
    <col min="12293" max="12510" width="9.33203125" style="198"/>
    <col min="12511" max="12511" width="8.83203125" style="198" customWidth="1"/>
    <col min="12512" max="12512" width="4.33203125" style="198" customWidth="1"/>
    <col min="12513" max="12548" width="3.6640625" style="198" customWidth="1"/>
    <col min="12549" max="12766" width="9.33203125" style="198"/>
    <col min="12767" max="12767" width="8.83203125" style="198" customWidth="1"/>
    <col min="12768" max="12768" width="4.33203125" style="198" customWidth="1"/>
    <col min="12769" max="12804" width="3.6640625" style="198" customWidth="1"/>
    <col min="12805" max="13022" width="9.33203125" style="198"/>
    <col min="13023" max="13023" width="8.83203125" style="198" customWidth="1"/>
    <col min="13024" max="13024" width="4.33203125" style="198" customWidth="1"/>
    <col min="13025" max="13060" width="3.6640625" style="198" customWidth="1"/>
    <col min="13061" max="13278" width="9.33203125" style="198"/>
    <col min="13279" max="13279" width="8.83203125" style="198" customWidth="1"/>
    <col min="13280" max="13280" width="4.33203125" style="198" customWidth="1"/>
    <col min="13281" max="13316" width="3.6640625" style="198" customWidth="1"/>
    <col min="13317" max="13534" width="9.33203125" style="198"/>
    <col min="13535" max="13535" width="8.83203125" style="198" customWidth="1"/>
    <col min="13536" max="13536" width="4.33203125" style="198" customWidth="1"/>
    <col min="13537" max="13572" width="3.6640625" style="198" customWidth="1"/>
    <col min="13573" max="13790" width="9.33203125" style="198"/>
    <col min="13791" max="13791" width="8.83203125" style="198" customWidth="1"/>
    <col min="13792" max="13792" width="4.33203125" style="198" customWidth="1"/>
    <col min="13793" max="13828" width="3.6640625" style="198" customWidth="1"/>
    <col min="13829" max="14046" width="9.33203125" style="198"/>
    <col min="14047" max="14047" width="8.83203125" style="198" customWidth="1"/>
    <col min="14048" max="14048" width="4.33203125" style="198" customWidth="1"/>
    <col min="14049" max="14084" width="3.6640625" style="198" customWidth="1"/>
    <col min="14085" max="14302" width="9.33203125" style="198"/>
    <col min="14303" max="14303" width="8.83203125" style="198" customWidth="1"/>
    <col min="14304" max="14304" width="4.33203125" style="198" customWidth="1"/>
    <col min="14305" max="14340" width="3.6640625" style="198" customWidth="1"/>
    <col min="14341" max="14558" width="9.33203125" style="198"/>
    <col min="14559" max="14559" width="8.83203125" style="198" customWidth="1"/>
    <col min="14560" max="14560" width="4.33203125" style="198" customWidth="1"/>
    <col min="14561" max="14596" width="3.6640625" style="198" customWidth="1"/>
    <col min="14597" max="14814" width="9.33203125" style="198"/>
    <col min="14815" max="14815" width="8.83203125" style="198" customWidth="1"/>
    <col min="14816" max="14816" width="4.33203125" style="198" customWidth="1"/>
    <col min="14817" max="14852" width="3.6640625" style="198" customWidth="1"/>
    <col min="14853" max="15070" width="9.33203125" style="198"/>
    <col min="15071" max="15071" width="8.83203125" style="198" customWidth="1"/>
    <col min="15072" max="15072" width="4.33203125" style="198" customWidth="1"/>
    <col min="15073" max="15108" width="3.6640625" style="198" customWidth="1"/>
    <col min="15109" max="15326" width="9.33203125" style="198"/>
    <col min="15327" max="15327" width="8.83203125" style="198" customWidth="1"/>
    <col min="15328" max="15328" width="4.33203125" style="198" customWidth="1"/>
    <col min="15329" max="15364" width="3.6640625" style="198" customWidth="1"/>
    <col min="15365" max="15582" width="9.33203125" style="198"/>
    <col min="15583" max="15583" width="8.83203125" style="198" customWidth="1"/>
    <col min="15584" max="15584" width="4.33203125" style="198" customWidth="1"/>
    <col min="15585" max="15620" width="3.6640625" style="198" customWidth="1"/>
    <col min="15621" max="15838" width="9.33203125" style="198"/>
    <col min="15839" max="15839" width="8.83203125" style="198" customWidth="1"/>
    <col min="15840" max="15840" width="4.33203125" style="198" customWidth="1"/>
    <col min="15841" max="15876" width="3.6640625" style="198" customWidth="1"/>
    <col min="15877" max="16094" width="9.33203125" style="198"/>
    <col min="16095" max="16095" width="8.83203125" style="198" customWidth="1"/>
    <col min="16096" max="16096" width="4.33203125" style="198" customWidth="1"/>
    <col min="16097" max="16132" width="3.6640625" style="198" customWidth="1"/>
    <col min="16133" max="16384" width="9.33203125" style="198"/>
  </cols>
  <sheetData>
    <row r="1" spans="1:3" x14ac:dyDescent="0.15">
      <c r="B1" s="199" t="s">
        <v>225</v>
      </c>
      <c r="C1" s="199"/>
    </row>
    <row r="2" spans="1:3" x14ac:dyDescent="0.15">
      <c r="B2" s="199"/>
      <c r="C2" s="199" t="s">
        <v>226</v>
      </c>
    </row>
    <row r="3" spans="1:3" s="201" customFormat="1" ht="6" customHeight="1" x14ac:dyDescent="0.2">
      <c r="A3" s="200"/>
      <c r="B3" s="200"/>
      <c r="C3" s="200"/>
    </row>
    <row r="4" spans="1:3" s="201" customFormat="1" ht="14.25" x14ac:dyDescent="0.2">
      <c r="A4" s="202" t="s">
        <v>241</v>
      </c>
      <c r="B4" s="203" t="s">
        <v>242</v>
      </c>
      <c r="C4" s="204"/>
    </row>
    <row r="5" spans="1:3" s="201" customFormat="1" ht="14.25" x14ac:dyDescent="0.2">
      <c r="A5" s="200"/>
      <c r="B5" s="205" t="s">
        <v>243</v>
      </c>
      <c r="C5" s="206" t="s">
        <v>244</v>
      </c>
    </row>
    <row r="6" spans="1:3" s="200" customFormat="1" ht="21" x14ac:dyDescent="0.2">
      <c r="B6" s="205" t="s">
        <v>245</v>
      </c>
      <c r="C6" s="206" t="s">
        <v>274</v>
      </c>
    </row>
    <row r="7" spans="1:3" s="201" customFormat="1" ht="21" x14ac:dyDescent="0.2">
      <c r="A7" s="202"/>
      <c r="B7" s="205" t="s">
        <v>246</v>
      </c>
      <c r="C7" s="206" t="s">
        <v>247</v>
      </c>
    </row>
    <row r="8" spans="1:3" s="201" customFormat="1" ht="14.25" x14ac:dyDescent="0.2">
      <c r="A8" s="202"/>
      <c r="B8" s="205" t="s">
        <v>248</v>
      </c>
      <c r="C8" s="206" t="s">
        <v>227</v>
      </c>
    </row>
    <row r="9" spans="1:3" s="201" customFormat="1" ht="21" x14ac:dyDescent="0.2">
      <c r="A9" s="202"/>
      <c r="B9" s="205" t="s">
        <v>249</v>
      </c>
      <c r="C9" s="206" t="s">
        <v>250</v>
      </c>
    </row>
    <row r="10" spans="1:3" s="201" customFormat="1" ht="21" x14ac:dyDescent="0.2">
      <c r="A10" s="202"/>
      <c r="B10" s="205" t="s">
        <v>251</v>
      </c>
      <c r="C10" s="206" t="s">
        <v>228</v>
      </c>
    </row>
    <row r="11" spans="1:3" s="201" customFormat="1" ht="31.5" x14ac:dyDescent="0.2">
      <c r="A11" s="202"/>
      <c r="B11" s="205" t="s">
        <v>252</v>
      </c>
      <c r="C11" s="206" t="s">
        <v>253</v>
      </c>
    </row>
    <row r="12" spans="1:3" s="201" customFormat="1" ht="84" x14ac:dyDescent="0.2">
      <c r="A12" s="202"/>
      <c r="B12" s="205" t="s">
        <v>254</v>
      </c>
      <c r="C12" s="206" t="s">
        <v>255</v>
      </c>
    </row>
    <row r="13" spans="1:3" s="201" customFormat="1" ht="52.5" x14ac:dyDescent="0.2">
      <c r="A13" s="202"/>
      <c r="B13" s="205" t="s">
        <v>256</v>
      </c>
      <c r="C13" s="206" t="s">
        <v>257</v>
      </c>
    </row>
    <row r="14" spans="1:3" s="201" customFormat="1" ht="31.5" x14ac:dyDescent="0.2">
      <c r="A14" s="202"/>
      <c r="B14" s="205" t="s">
        <v>258</v>
      </c>
      <c r="C14" s="206" t="s">
        <v>259</v>
      </c>
    </row>
    <row r="15" spans="1:3" s="201" customFormat="1" ht="42" x14ac:dyDescent="0.2">
      <c r="A15" s="202"/>
      <c r="B15" s="205" t="s">
        <v>260</v>
      </c>
      <c r="C15" s="206" t="s">
        <v>261</v>
      </c>
    </row>
    <row r="16" spans="1:3" s="201" customFormat="1" ht="31.5" x14ac:dyDescent="0.2">
      <c r="A16" s="202"/>
      <c r="B16" s="205" t="s">
        <v>262</v>
      </c>
      <c r="C16" s="206" t="s">
        <v>263</v>
      </c>
    </row>
    <row r="17" spans="1:5" s="201" customFormat="1" ht="14.25" x14ac:dyDescent="0.2">
      <c r="A17" s="202"/>
      <c r="B17" s="205" t="s">
        <v>264</v>
      </c>
      <c r="C17" s="206" t="s">
        <v>265</v>
      </c>
    </row>
    <row r="18" spans="1:5" s="201" customFormat="1" ht="14.25" x14ac:dyDescent="0.2">
      <c r="A18" s="202"/>
      <c r="B18" s="205" t="s">
        <v>266</v>
      </c>
      <c r="C18" s="206" t="s">
        <v>267</v>
      </c>
    </row>
    <row r="19" spans="1:5" s="201" customFormat="1" ht="14.25" x14ac:dyDescent="0.2">
      <c r="A19" s="202"/>
      <c r="B19" s="205" t="s">
        <v>268</v>
      </c>
      <c r="C19" s="206" t="s">
        <v>269</v>
      </c>
    </row>
    <row r="20" spans="1:5" s="201" customFormat="1" ht="14.25" x14ac:dyDescent="0.2">
      <c r="A20" s="202"/>
      <c r="B20" s="207" t="s">
        <v>270</v>
      </c>
      <c r="C20" s="208"/>
    </row>
    <row r="21" spans="1:5" s="201" customFormat="1" ht="14.25" x14ac:dyDescent="0.2">
      <c r="A21" s="202"/>
      <c r="B21" s="207" t="s">
        <v>271</v>
      </c>
      <c r="C21" s="208" t="s">
        <v>272</v>
      </c>
    </row>
    <row r="22" spans="1:5" s="201" customFormat="1" ht="21" x14ac:dyDescent="0.2">
      <c r="A22" s="202"/>
      <c r="B22" s="209"/>
      <c r="C22" s="210" t="s">
        <v>273</v>
      </c>
    </row>
    <row r="23" spans="1:5" s="201" customFormat="1" ht="14.25" customHeight="1" x14ac:dyDescent="0.2">
      <c r="A23" s="202"/>
      <c r="B23" s="211"/>
      <c r="C23" s="211"/>
    </row>
    <row r="24" spans="1:5" s="201" customFormat="1" ht="14.25" x14ac:dyDescent="0.2">
      <c r="A24" s="202"/>
      <c r="B24" s="198"/>
      <c r="C24" s="198"/>
      <c r="D24" s="200"/>
      <c r="E24" s="200"/>
    </row>
    <row r="25" spans="1:5" s="201" customFormat="1" ht="14.25" x14ac:dyDescent="0.2">
      <c r="A25" s="200"/>
      <c r="B25" s="198"/>
      <c r="C25" s="198"/>
      <c r="D25" s="200"/>
      <c r="E25" s="200"/>
    </row>
    <row r="26" spans="1:5" s="201" customFormat="1" ht="14.25" x14ac:dyDescent="0.2">
      <c r="A26" s="200"/>
      <c r="B26" s="198"/>
      <c r="C26" s="198"/>
      <c r="D26" s="200"/>
      <c r="E26" s="200"/>
    </row>
    <row r="27" spans="1:5" s="201" customFormat="1" ht="14.25" x14ac:dyDescent="0.2">
      <c r="A27" s="200"/>
      <c r="B27" s="198"/>
      <c r="C27" s="198"/>
      <c r="D27" s="200"/>
      <c r="E27" s="200"/>
    </row>
    <row r="28" spans="1:5" s="201" customFormat="1" ht="14.25" x14ac:dyDescent="0.2">
      <c r="B28" s="198"/>
      <c r="C28" s="198"/>
    </row>
  </sheetData>
  <phoneticPr fontId="2"/>
  <printOptions horizontalCentered="1"/>
  <pageMargins left="0.23622047244094491" right="0.23622047244094491" top="0.74803149606299213" bottom="0.74803149606299213" header="0.31496062992125984" footer="0.31496062992125984"/>
  <pageSetup paperSize="9" scale="9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32"/>
  <sheetViews>
    <sheetView view="pageBreakPreview" zoomScaleNormal="100" zoomScaleSheetLayoutView="100" workbookViewId="0">
      <selection activeCell="A7" sqref="A7"/>
    </sheetView>
  </sheetViews>
  <sheetFormatPr defaultRowHeight="13.5" x14ac:dyDescent="0.2"/>
  <cols>
    <col min="1" max="1" width="61.5" style="186" customWidth="1"/>
    <col min="2" max="2" width="40" style="186" customWidth="1"/>
    <col min="3" max="16384" width="9.33203125" style="186"/>
  </cols>
  <sheetData>
    <row r="1" spans="1:6" ht="22.5" customHeight="1" x14ac:dyDescent="0.2">
      <c r="A1" s="186" t="s">
        <v>229</v>
      </c>
    </row>
    <row r="2" spans="1:6" ht="24.75" customHeight="1" x14ac:dyDescent="0.2">
      <c r="A2" s="620" t="s">
        <v>230</v>
      </c>
      <c r="B2" s="620"/>
      <c r="C2" s="187"/>
      <c r="D2" s="187"/>
      <c r="E2" s="187"/>
      <c r="F2" s="187"/>
    </row>
    <row r="3" spans="1:6" ht="18.75" customHeight="1" x14ac:dyDescent="0.2"/>
    <row r="4" spans="1:6" ht="14.1" customHeight="1" x14ac:dyDescent="0.2">
      <c r="A4" s="188" t="s">
        <v>231</v>
      </c>
      <c r="B4" s="621" t="s">
        <v>232</v>
      </c>
    </row>
    <row r="5" spans="1:6" ht="18.75" customHeight="1" x14ac:dyDescent="0.2">
      <c r="A5" s="189" t="s">
        <v>233</v>
      </c>
      <c r="B5" s="622"/>
    </row>
    <row r="6" spans="1:6" ht="15" customHeight="1" x14ac:dyDescent="0.2">
      <c r="A6" s="214"/>
      <c r="B6" s="617"/>
    </row>
    <row r="7" spans="1:6" ht="39" customHeight="1" x14ac:dyDescent="0.2">
      <c r="A7" s="215"/>
      <c r="B7" s="618"/>
    </row>
    <row r="8" spans="1:6" ht="15" customHeight="1" x14ac:dyDescent="0.2">
      <c r="A8" s="214"/>
      <c r="B8" s="617"/>
    </row>
    <row r="9" spans="1:6" ht="39" customHeight="1" x14ac:dyDescent="0.2">
      <c r="A9" s="215"/>
      <c r="B9" s="618"/>
    </row>
    <row r="10" spans="1:6" ht="15" customHeight="1" x14ac:dyDescent="0.2">
      <c r="A10" s="214"/>
      <c r="B10" s="617"/>
    </row>
    <row r="11" spans="1:6" ht="39" customHeight="1" x14ac:dyDescent="0.2">
      <c r="A11" s="215"/>
      <c r="B11" s="618"/>
    </row>
    <row r="12" spans="1:6" ht="15" customHeight="1" x14ac:dyDescent="0.2">
      <c r="A12" s="214"/>
      <c r="B12" s="617"/>
    </row>
    <row r="13" spans="1:6" ht="39" customHeight="1" x14ac:dyDescent="0.2">
      <c r="A13" s="215"/>
      <c r="B13" s="618"/>
    </row>
    <row r="14" spans="1:6" ht="15" customHeight="1" x14ac:dyDescent="0.2">
      <c r="A14" s="214"/>
      <c r="B14" s="617"/>
    </row>
    <row r="15" spans="1:6" ht="39" customHeight="1" x14ac:dyDescent="0.2">
      <c r="A15" s="215"/>
      <c r="B15" s="618"/>
    </row>
    <row r="16" spans="1:6" ht="7.5" customHeight="1" x14ac:dyDescent="0.2">
      <c r="A16" s="190"/>
      <c r="B16" s="191"/>
    </row>
    <row r="17" spans="1:2" ht="15" customHeight="1" x14ac:dyDescent="0.2">
      <c r="A17" s="619"/>
      <c r="B17" s="619"/>
    </row>
    <row r="18" spans="1:2" ht="15" customHeight="1" x14ac:dyDescent="0.2">
      <c r="A18" s="619"/>
      <c r="B18" s="619"/>
    </row>
    <row r="19" spans="1:2" x14ac:dyDescent="0.2">
      <c r="A19" s="190"/>
      <c r="B19" s="190"/>
    </row>
    <row r="20" spans="1:2" x14ac:dyDescent="0.2">
      <c r="A20" s="190"/>
      <c r="B20" s="190"/>
    </row>
    <row r="21" spans="1:2" x14ac:dyDescent="0.2">
      <c r="A21" s="190"/>
      <c r="B21" s="190"/>
    </row>
    <row r="22" spans="1:2" x14ac:dyDescent="0.2">
      <c r="A22" s="190"/>
      <c r="B22" s="190"/>
    </row>
    <row r="23" spans="1:2" x14ac:dyDescent="0.2">
      <c r="A23" s="190"/>
      <c r="B23" s="190"/>
    </row>
    <row r="24" spans="1:2" x14ac:dyDescent="0.2">
      <c r="A24" s="190"/>
      <c r="B24" s="190"/>
    </row>
    <row r="25" spans="1:2" x14ac:dyDescent="0.2">
      <c r="A25" s="190"/>
      <c r="B25" s="190"/>
    </row>
    <row r="26" spans="1:2" x14ac:dyDescent="0.2">
      <c r="A26" s="190"/>
      <c r="B26" s="190"/>
    </row>
    <row r="27" spans="1:2" x14ac:dyDescent="0.2">
      <c r="A27" s="190"/>
      <c r="B27" s="190"/>
    </row>
    <row r="28" spans="1:2" x14ac:dyDescent="0.2">
      <c r="A28" s="190"/>
      <c r="B28" s="190"/>
    </row>
    <row r="29" spans="1:2" x14ac:dyDescent="0.2">
      <c r="A29" s="190"/>
      <c r="B29" s="190"/>
    </row>
    <row r="30" spans="1:2" x14ac:dyDescent="0.2">
      <c r="A30" s="190"/>
      <c r="B30" s="190"/>
    </row>
    <row r="31" spans="1:2" x14ac:dyDescent="0.2">
      <c r="A31" s="190"/>
      <c r="B31" s="190"/>
    </row>
    <row r="32" spans="1:2" x14ac:dyDescent="0.2">
      <c r="A32" s="190"/>
      <c r="B32" s="190"/>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T28"/>
  <sheetViews>
    <sheetView view="pageBreakPreview" zoomScaleNormal="100" zoomScaleSheetLayoutView="100" workbookViewId="0">
      <selection activeCell="D2" sqref="D2:T2"/>
    </sheetView>
  </sheetViews>
  <sheetFormatPr defaultColWidth="8.83203125" defaultRowHeight="12" x14ac:dyDescent="0.2"/>
  <cols>
    <col min="1" max="1" width="6.83203125" style="216" customWidth="1"/>
    <col min="2" max="19" width="5.1640625" style="216" customWidth="1"/>
    <col min="20" max="20" width="12.33203125" style="216" customWidth="1"/>
    <col min="21" max="16384" width="8.83203125" style="216"/>
  </cols>
  <sheetData>
    <row r="1" spans="1:20" ht="36" customHeight="1" thickBot="1" x14ac:dyDescent="0.25">
      <c r="A1" s="436" t="s">
        <v>285</v>
      </c>
      <c r="B1" s="436"/>
      <c r="C1" s="436"/>
      <c r="D1" s="436"/>
      <c r="E1" s="436"/>
      <c r="F1" s="436"/>
      <c r="G1" s="436"/>
      <c r="H1" s="436"/>
      <c r="I1" s="436"/>
      <c r="J1" s="436"/>
      <c r="K1" s="436"/>
      <c r="L1" s="436"/>
      <c r="M1" s="436"/>
      <c r="N1" s="436"/>
      <c r="O1" s="436"/>
      <c r="P1" s="436"/>
      <c r="Q1" s="436"/>
      <c r="R1" s="436"/>
      <c r="S1" s="436"/>
      <c r="T1" s="436"/>
    </row>
    <row r="2" spans="1:20" ht="15" customHeight="1" x14ac:dyDescent="0.2">
      <c r="A2" s="437" t="s">
        <v>15</v>
      </c>
      <c r="B2" s="438" t="s">
        <v>1</v>
      </c>
      <c r="C2" s="439"/>
      <c r="D2" s="440"/>
      <c r="E2" s="441"/>
      <c r="F2" s="441"/>
      <c r="G2" s="441"/>
      <c r="H2" s="441"/>
      <c r="I2" s="441"/>
      <c r="J2" s="441"/>
      <c r="K2" s="441"/>
      <c r="L2" s="441"/>
      <c r="M2" s="441"/>
      <c r="N2" s="441"/>
      <c r="O2" s="441"/>
      <c r="P2" s="441"/>
      <c r="Q2" s="441"/>
      <c r="R2" s="441"/>
      <c r="S2" s="441"/>
      <c r="T2" s="442"/>
    </row>
    <row r="3" spans="1:20" ht="30" customHeight="1" x14ac:dyDescent="0.2">
      <c r="A3" s="409"/>
      <c r="B3" s="337" t="s">
        <v>2</v>
      </c>
      <c r="C3" s="338"/>
      <c r="D3" s="443"/>
      <c r="E3" s="444"/>
      <c r="F3" s="444"/>
      <c r="G3" s="444"/>
      <c r="H3" s="444"/>
      <c r="I3" s="444"/>
      <c r="J3" s="444"/>
      <c r="K3" s="444"/>
      <c r="L3" s="444"/>
      <c r="M3" s="444"/>
      <c r="N3" s="444"/>
      <c r="O3" s="444"/>
      <c r="P3" s="444"/>
      <c r="Q3" s="444"/>
      <c r="R3" s="444"/>
      <c r="S3" s="444"/>
      <c r="T3" s="445"/>
    </row>
    <row r="4" spans="1:20" ht="15" customHeight="1" x14ac:dyDescent="0.2">
      <c r="A4" s="409"/>
      <c r="B4" s="377" t="s">
        <v>25</v>
      </c>
      <c r="C4" s="357"/>
      <c r="D4" s="446" t="s">
        <v>26</v>
      </c>
      <c r="E4" s="447"/>
      <c r="F4" s="448"/>
      <c r="G4" s="448"/>
      <c r="H4" s="217" t="s">
        <v>27</v>
      </c>
      <c r="I4" s="449"/>
      <c r="J4" s="449"/>
      <c r="K4" s="218" t="s">
        <v>29</v>
      </c>
      <c r="L4" s="356"/>
      <c r="M4" s="356"/>
      <c r="N4" s="356"/>
      <c r="O4" s="356"/>
      <c r="P4" s="356"/>
      <c r="Q4" s="356"/>
      <c r="R4" s="356"/>
      <c r="S4" s="356"/>
      <c r="T4" s="450"/>
    </row>
    <row r="5" spans="1:20" ht="15" customHeight="1" x14ac:dyDescent="0.2">
      <c r="A5" s="409"/>
      <c r="B5" s="378"/>
      <c r="C5" s="360"/>
      <c r="D5" s="451"/>
      <c r="E5" s="452"/>
      <c r="F5" s="452"/>
      <c r="G5" s="452"/>
      <c r="H5" s="219" t="s">
        <v>34</v>
      </c>
      <c r="I5" s="220" t="s">
        <v>277</v>
      </c>
      <c r="J5" s="452"/>
      <c r="K5" s="452"/>
      <c r="L5" s="452"/>
      <c r="M5" s="452"/>
      <c r="N5" s="452"/>
      <c r="O5" s="219" t="s">
        <v>278</v>
      </c>
      <c r="P5" s="220" t="s">
        <v>279</v>
      </c>
      <c r="Q5" s="453"/>
      <c r="R5" s="453"/>
      <c r="S5" s="453"/>
      <c r="T5" s="454"/>
    </row>
    <row r="6" spans="1:20" ht="15" customHeight="1" x14ac:dyDescent="0.2">
      <c r="A6" s="409"/>
      <c r="B6" s="378"/>
      <c r="C6" s="360"/>
      <c r="D6" s="451"/>
      <c r="E6" s="452"/>
      <c r="F6" s="452"/>
      <c r="G6" s="452"/>
      <c r="H6" s="219" t="s">
        <v>280</v>
      </c>
      <c r="I6" s="220" t="s">
        <v>281</v>
      </c>
      <c r="J6" s="452"/>
      <c r="K6" s="452"/>
      <c r="L6" s="452"/>
      <c r="M6" s="452"/>
      <c r="N6" s="452"/>
      <c r="O6" s="219" t="s">
        <v>282</v>
      </c>
      <c r="P6" s="220" t="s">
        <v>283</v>
      </c>
      <c r="Q6" s="453"/>
      <c r="R6" s="453"/>
      <c r="S6" s="453"/>
      <c r="T6" s="454"/>
    </row>
    <row r="7" spans="1:20" ht="18.95" customHeight="1" x14ac:dyDescent="0.2">
      <c r="A7" s="409"/>
      <c r="B7" s="379"/>
      <c r="C7" s="422"/>
      <c r="D7" s="455"/>
      <c r="E7" s="434"/>
      <c r="F7" s="434"/>
      <c r="G7" s="434"/>
      <c r="H7" s="434"/>
      <c r="I7" s="434"/>
      <c r="J7" s="434"/>
      <c r="K7" s="434"/>
      <c r="L7" s="434"/>
      <c r="M7" s="431"/>
      <c r="N7" s="431"/>
      <c r="O7" s="434"/>
      <c r="P7" s="434"/>
      <c r="Q7" s="434"/>
      <c r="R7" s="434"/>
      <c r="S7" s="434"/>
      <c r="T7" s="435"/>
    </row>
    <row r="8" spans="1:20" ht="15" customHeight="1" x14ac:dyDescent="0.2">
      <c r="A8" s="409"/>
      <c r="B8" s="377" t="s">
        <v>3</v>
      </c>
      <c r="C8" s="357"/>
      <c r="D8" s="368" t="s">
        <v>4</v>
      </c>
      <c r="E8" s="423"/>
      <c r="F8" s="401"/>
      <c r="G8" s="402"/>
      <c r="H8" s="402"/>
      <c r="I8" s="402"/>
      <c r="J8" s="402"/>
      <c r="K8" s="424" t="s">
        <v>284</v>
      </c>
      <c r="L8" s="424"/>
      <c r="M8" s="425"/>
      <c r="N8" s="426"/>
      <c r="O8" s="456" t="s">
        <v>5</v>
      </c>
      <c r="P8" s="457"/>
      <c r="Q8" s="401"/>
      <c r="R8" s="402"/>
      <c r="S8" s="402"/>
      <c r="T8" s="403"/>
    </row>
    <row r="9" spans="1:20" ht="15" customHeight="1" x14ac:dyDescent="0.2">
      <c r="A9" s="410"/>
      <c r="B9" s="379"/>
      <c r="C9" s="422"/>
      <c r="D9" s="404" t="s">
        <v>17</v>
      </c>
      <c r="E9" s="405"/>
      <c r="F9" s="406"/>
      <c r="G9" s="406"/>
      <c r="H9" s="406"/>
      <c r="I9" s="406"/>
      <c r="J9" s="406"/>
      <c r="K9" s="406"/>
      <c r="L9" s="406"/>
      <c r="M9" s="406"/>
      <c r="N9" s="406"/>
      <c r="O9" s="406"/>
      <c r="P9" s="406"/>
      <c r="Q9" s="406"/>
      <c r="R9" s="406"/>
      <c r="S9" s="406"/>
      <c r="T9" s="407"/>
    </row>
    <row r="10" spans="1:20" ht="15" customHeight="1" x14ac:dyDescent="0.2">
      <c r="A10" s="408" t="s">
        <v>16</v>
      </c>
      <c r="B10" s="337" t="s">
        <v>1</v>
      </c>
      <c r="C10" s="338"/>
      <c r="D10" s="411"/>
      <c r="E10" s="412"/>
      <c r="F10" s="412"/>
      <c r="G10" s="412"/>
      <c r="H10" s="412"/>
      <c r="I10" s="412"/>
      <c r="J10" s="412"/>
      <c r="K10" s="412"/>
      <c r="L10" s="413"/>
      <c r="M10" s="414" t="s">
        <v>31</v>
      </c>
      <c r="N10" s="415"/>
      <c r="O10" s="420" t="s">
        <v>26</v>
      </c>
      <c r="P10" s="421"/>
      <c r="Q10" s="221"/>
      <c r="R10" s="222" t="s">
        <v>28</v>
      </c>
      <c r="S10" s="223"/>
      <c r="T10" s="224" t="s">
        <v>29</v>
      </c>
    </row>
    <row r="11" spans="1:20" ht="15" customHeight="1" x14ac:dyDescent="0.2">
      <c r="A11" s="409"/>
      <c r="B11" s="337" t="s">
        <v>21</v>
      </c>
      <c r="C11" s="338"/>
      <c r="D11" s="427"/>
      <c r="E11" s="428"/>
      <c r="F11" s="428"/>
      <c r="G11" s="428"/>
      <c r="H11" s="428"/>
      <c r="I11" s="428"/>
      <c r="J11" s="428"/>
      <c r="K11" s="428"/>
      <c r="L11" s="429"/>
      <c r="M11" s="416"/>
      <c r="N11" s="417"/>
      <c r="O11" s="430"/>
      <c r="P11" s="431"/>
      <c r="Q11" s="431"/>
      <c r="R11" s="431"/>
      <c r="S11" s="431"/>
      <c r="T11" s="432"/>
    </row>
    <row r="12" spans="1:20" ht="15" customHeight="1" x14ac:dyDescent="0.2">
      <c r="A12" s="409"/>
      <c r="B12" s="368" t="s">
        <v>6</v>
      </c>
      <c r="C12" s="369"/>
      <c r="D12" s="370"/>
      <c r="E12" s="371"/>
      <c r="F12" s="371"/>
      <c r="G12" s="371"/>
      <c r="H12" s="371"/>
      <c r="I12" s="371"/>
      <c r="J12" s="371"/>
      <c r="K12" s="371"/>
      <c r="L12" s="372"/>
      <c r="M12" s="418"/>
      <c r="N12" s="419"/>
      <c r="O12" s="433"/>
      <c r="P12" s="434"/>
      <c r="Q12" s="434"/>
      <c r="R12" s="434"/>
      <c r="S12" s="434"/>
      <c r="T12" s="435"/>
    </row>
    <row r="13" spans="1:20" ht="15" customHeight="1" x14ac:dyDescent="0.2">
      <c r="A13" s="409"/>
      <c r="B13" s="373" t="s">
        <v>20</v>
      </c>
      <c r="C13" s="374"/>
      <c r="D13" s="374"/>
      <c r="E13" s="374"/>
      <c r="F13" s="374"/>
      <c r="G13" s="374"/>
      <c r="H13" s="374"/>
      <c r="I13" s="375"/>
      <c r="J13" s="375"/>
      <c r="K13" s="375"/>
      <c r="L13" s="375"/>
      <c r="M13" s="374"/>
      <c r="N13" s="374"/>
      <c r="O13" s="338"/>
      <c r="P13" s="338"/>
      <c r="Q13" s="338"/>
      <c r="R13" s="356"/>
      <c r="S13" s="356"/>
      <c r="T13" s="376"/>
    </row>
    <row r="14" spans="1:20" ht="15" customHeight="1" x14ac:dyDescent="0.2">
      <c r="A14" s="409"/>
      <c r="B14" s="377" t="s">
        <v>30</v>
      </c>
      <c r="C14" s="356"/>
      <c r="D14" s="356"/>
      <c r="E14" s="356"/>
      <c r="F14" s="356"/>
      <c r="G14" s="356"/>
      <c r="H14" s="356"/>
      <c r="I14" s="381" t="s">
        <v>32</v>
      </c>
      <c r="J14" s="382"/>
      <c r="K14" s="382"/>
      <c r="L14" s="383"/>
      <c r="M14" s="384"/>
      <c r="N14" s="385"/>
      <c r="O14" s="385"/>
      <c r="P14" s="385"/>
      <c r="Q14" s="386"/>
      <c r="R14" s="387" t="s">
        <v>286</v>
      </c>
      <c r="S14" s="387"/>
      <c r="T14" s="225"/>
    </row>
    <row r="15" spans="1:20" ht="15" customHeight="1" x14ac:dyDescent="0.2">
      <c r="A15" s="409"/>
      <c r="B15" s="378"/>
      <c r="C15" s="359"/>
      <c r="D15" s="359"/>
      <c r="E15" s="359"/>
      <c r="F15" s="359"/>
      <c r="G15" s="359"/>
      <c r="H15" s="359"/>
      <c r="I15" s="388" t="s">
        <v>33</v>
      </c>
      <c r="J15" s="389"/>
      <c r="K15" s="389"/>
      <c r="L15" s="390"/>
      <c r="M15" s="394"/>
      <c r="N15" s="395"/>
      <c r="O15" s="395"/>
      <c r="P15" s="395"/>
      <c r="Q15" s="395"/>
      <c r="R15" s="396"/>
      <c r="S15" s="396"/>
      <c r="T15" s="397"/>
    </row>
    <row r="16" spans="1:20" ht="15" customHeight="1" x14ac:dyDescent="0.2">
      <c r="A16" s="410"/>
      <c r="B16" s="379"/>
      <c r="C16" s="380"/>
      <c r="D16" s="380"/>
      <c r="E16" s="380"/>
      <c r="F16" s="380"/>
      <c r="G16" s="380"/>
      <c r="H16" s="380"/>
      <c r="I16" s="391"/>
      <c r="J16" s="392"/>
      <c r="K16" s="392"/>
      <c r="L16" s="393"/>
      <c r="M16" s="398"/>
      <c r="N16" s="399"/>
      <c r="O16" s="399"/>
      <c r="P16" s="399"/>
      <c r="Q16" s="399"/>
      <c r="R16" s="399"/>
      <c r="S16" s="399"/>
      <c r="T16" s="400"/>
    </row>
    <row r="17" spans="1:20" ht="15" customHeight="1" x14ac:dyDescent="0.2">
      <c r="A17" s="351" t="s">
        <v>19</v>
      </c>
      <c r="B17" s="352"/>
      <c r="C17" s="352"/>
      <c r="D17" s="352"/>
      <c r="E17" s="352"/>
      <c r="F17" s="352"/>
      <c r="G17" s="352"/>
      <c r="H17" s="352"/>
      <c r="I17" s="353"/>
      <c r="J17" s="353"/>
      <c r="K17" s="353"/>
      <c r="L17" s="353"/>
      <c r="M17" s="352"/>
      <c r="N17" s="352"/>
      <c r="O17" s="352"/>
      <c r="P17" s="352"/>
      <c r="Q17" s="352"/>
      <c r="R17" s="352"/>
      <c r="S17" s="352"/>
      <c r="T17" s="354"/>
    </row>
    <row r="18" spans="1:20" ht="15" customHeight="1" x14ac:dyDescent="0.2">
      <c r="A18" s="355" t="s">
        <v>7</v>
      </c>
      <c r="B18" s="356"/>
      <c r="C18" s="356"/>
      <c r="D18" s="356"/>
      <c r="E18" s="356"/>
      <c r="F18" s="356"/>
      <c r="G18" s="356"/>
      <c r="H18" s="357"/>
      <c r="I18" s="337" t="s">
        <v>8</v>
      </c>
      <c r="J18" s="338"/>
      <c r="K18" s="338"/>
      <c r="L18" s="338"/>
      <c r="M18" s="338"/>
      <c r="N18" s="338"/>
      <c r="O18" s="338"/>
      <c r="P18" s="338"/>
      <c r="Q18" s="361"/>
      <c r="R18" s="362"/>
      <c r="S18" s="362"/>
      <c r="T18" s="363"/>
    </row>
    <row r="19" spans="1:20" ht="15" customHeight="1" x14ac:dyDescent="0.2">
      <c r="A19" s="358"/>
      <c r="B19" s="359"/>
      <c r="C19" s="359"/>
      <c r="D19" s="359"/>
      <c r="E19" s="359"/>
      <c r="F19" s="359"/>
      <c r="G19" s="359"/>
      <c r="H19" s="360"/>
      <c r="I19" s="337" t="s">
        <v>9</v>
      </c>
      <c r="J19" s="338"/>
      <c r="K19" s="338"/>
      <c r="L19" s="339"/>
      <c r="M19" s="337" t="s">
        <v>10</v>
      </c>
      <c r="N19" s="338"/>
      <c r="O19" s="338"/>
      <c r="P19" s="338"/>
      <c r="Q19" s="364"/>
      <c r="R19" s="336"/>
      <c r="S19" s="336"/>
      <c r="T19" s="365"/>
    </row>
    <row r="20" spans="1:20" ht="15" customHeight="1" x14ac:dyDescent="0.2">
      <c r="A20" s="366"/>
      <c r="B20" s="337" t="s">
        <v>11</v>
      </c>
      <c r="C20" s="338"/>
      <c r="D20" s="338"/>
      <c r="E20" s="338"/>
      <c r="F20" s="338"/>
      <c r="G20" s="338"/>
      <c r="H20" s="339"/>
      <c r="I20" s="340"/>
      <c r="J20" s="341"/>
      <c r="K20" s="341"/>
      <c r="L20" s="342"/>
      <c r="M20" s="340"/>
      <c r="N20" s="341"/>
      <c r="O20" s="341"/>
      <c r="P20" s="341"/>
      <c r="Q20" s="364"/>
      <c r="R20" s="336"/>
      <c r="S20" s="336"/>
      <c r="T20" s="365"/>
    </row>
    <row r="21" spans="1:20" ht="15" customHeight="1" x14ac:dyDescent="0.2">
      <c r="A21" s="367"/>
      <c r="B21" s="337" t="s">
        <v>12</v>
      </c>
      <c r="C21" s="338"/>
      <c r="D21" s="338"/>
      <c r="E21" s="338"/>
      <c r="F21" s="338"/>
      <c r="G21" s="338"/>
      <c r="H21" s="339"/>
      <c r="I21" s="340"/>
      <c r="J21" s="341"/>
      <c r="K21" s="341"/>
      <c r="L21" s="342"/>
      <c r="M21" s="340"/>
      <c r="N21" s="341"/>
      <c r="O21" s="341"/>
      <c r="P21" s="341"/>
      <c r="Q21" s="364"/>
      <c r="R21" s="336"/>
      <c r="S21" s="336"/>
      <c r="T21" s="365"/>
    </row>
    <row r="22" spans="1:20" ht="15" customHeight="1" x14ac:dyDescent="0.2">
      <c r="A22" s="343" t="s">
        <v>18</v>
      </c>
      <c r="B22" s="338"/>
      <c r="C22" s="338"/>
      <c r="D22" s="338"/>
      <c r="E22" s="338"/>
      <c r="F22" s="338"/>
      <c r="G22" s="338"/>
      <c r="H22" s="344"/>
      <c r="I22" s="345"/>
      <c r="J22" s="345"/>
      <c r="K22" s="345"/>
      <c r="L22" s="345"/>
      <c r="M22" s="345"/>
      <c r="N22" s="345"/>
      <c r="O22" s="345"/>
      <c r="P22" s="226" t="s">
        <v>0</v>
      </c>
      <c r="Q22" s="227"/>
      <c r="R22" s="228"/>
      <c r="S22" s="228"/>
      <c r="T22" s="229"/>
    </row>
    <row r="23" spans="1:20" ht="15" customHeight="1" thickBot="1" x14ac:dyDescent="0.25">
      <c r="A23" s="346" t="s">
        <v>13</v>
      </c>
      <c r="B23" s="347"/>
      <c r="C23" s="347"/>
      <c r="D23" s="347"/>
      <c r="E23" s="347"/>
      <c r="F23" s="347"/>
      <c r="G23" s="347"/>
      <c r="H23" s="348"/>
      <c r="I23" s="349" t="s">
        <v>14</v>
      </c>
      <c r="J23" s="350"/>
      <c r="K23" s="350"/>
      <c r="L23" s="350"/>
      <c r="M23" s="350"/>
      <c r="N23" s="350"/>
      <c r="O23" s="350"/>
      <c r="P23" s="350"/>
      <c r="Q23" s="230"/>
      <c r="R23" s="231"/>
      <c r="S23" s="231"/>
      <c r="T23" s="232"/>
    </row>
    <row r="24" spans="1:20" ht="14.45" customHeight="1" x14ac:dyDescent="0.2">
      <c r="A24" s="233"/>
    </row>
    <row r="25" spans="1:20" ht="14.45" customHeight="1" x14ac:dyDescent="0.2">
      <c r="A25" s="233" t="s">
        <v>22</v>
      </c>
      <c r="B25" s="336" t="s">
        <v>287</v>
      </c>
      <c r="C25" s="336"/>
      <c r="D25" s="336"/>
      <c r="E25" s="336"/>
      <c r="F25" s="336"/>
      <c r="G25" s="336"/>
      <c r="H25" s="336"/>
      <c r="I25" s="336"/>
      <c r="J25" s="336"/>
      <c r="K25" s="336"/>
      <c r="L25" s="336"/>
      <c r="M25" s="336"/>
      <c r="N25" s="336"/>
      <c r="O25" s="336"/>
      <c r="P25" s="336"/>
      <c r="Q25" s="336"/>
      <c r="R25" s="336"/>
      <c r="S25" s="336"/>
      <c r="T25" s="336"/>
    </row>
    <row r="26" spans="1:20" ht="14.45" customHeight="1" x14ac:dyDescent="0.2">
      <c r="A26" s="234"/>
      <c r="B26" s="336"/>
      <c r="C26" s="336"/>
      <c r="D26" s="336"/>
      <c r="E26" s="336"/>
      <c r="F26" s="336"/>
      <c r="G26" s="336"/>
      <c r="H26" s="336"/>
      <c r="I26" s="336"/>
      <c r="J26" s="336"/>
      <c r="K26" s="336"/>
      <c r="L26" s="336"/>
      <c r="M26" s="336"/>
      <c r="N26" s="336"/>
      <c r="O26" s="336"/>
      <c r="P26" s="336"/>
      <c r="Q26" s="336"/>
      <c r="R26" s="336"/>
      <c r="S26" s="336"/>
      <c r="T26" s="336"/>
    </row>
    <row r="27" spans="1:20" ht="14.45" customHeight="1" x14ac:dyDescent="0.2">
      <c r="A27" s="235"/>
      <c r="B27" s="336"/>
      <c r="C27" s="336"/>
      <c r="D27" s="336"/>
      <c r="E27" s="336"/>
      <c r="F27" s="336"/>
      <c r="G27" s="336"/>
      <c r="H27" s="336"/>
      <c r="I27" s="336"/>
      <c r="J27" s="336"/>
      <c r="K27" s="336"/>
      <c r="L27" s="336"/>
      <c r="M27" s="336"/>
      <c r="N27" s="336"/>
      <c r="O27" s="336"/>
      <c r="P27" s="336"/>
      <c r="Q27" s="336"/>
      <c r="R27" s="336"/>
      <c r="S27" s="336"/>
      <c r="T27" s="336"/>
    </row>
    <row r="28" spans="1:20" x14ac:dyDescent="0.2">
      <c r="B28" s="228"/>
    </row>
  </sheetData>
  <mergeCells count="61">
    <mergeCell ref="A1:T1"/>
    <mergeCell ref="A2:A9"/>
    <mergeCell ref="B2:C2"/>
    <mergeCell ref="D2:T2"/>
    <mergeCell ref="B3:C3"/>
    <mergeCell ref="D3:T3"/>
    <mergeCell ref="B4:C7"/>
    <mergeCell ref="D4:E4"/>
    <mergeCell ref="F4:G4"/>
    <mergeCell ref="I4:J4"/>
    <mergeCell ref="L4:T4"/>
    <mergeCell ref="D5:G6"/>
    <mergeCell ref="J5:N6"/>
    <mergeCell ref="Q5:T6"/>
    <mergeCell ref="D7:T7"/>
    <mergeCell ref="O8:P8"/>
    <mergeCell ref="Q8:T8"/>
    <mergeCell ref="D9:E9"/>
    <mergeCell ref="F9:T9"/>
    <mergeCell ref="A10:A16"/>
    <mergeCell ref="B10:C10"/>
    <mergeCell ref="D10:L10"/>
    <mergeCell ref="M10:N12"/>
    <mergeCell ref="O10:P10"/>
    <mergeCell ref="B11:C11"/>
    <mergeCell ref="B8:C9"/>
    <mergeCell ref="D8:E8"/>
    <mergeCell ref="F8:J8"/>
    <mergeCell ref="K8:L8"/>
    <mergeCell ref="M8:N8"/>
    <mergeCell ref="D11:L11"/>
    <mergeCell ref="O11:T12"/>
    <mergeCell ref="B12:C12"/>
    <mergeCell ref="D12:L12"/>
    <mergeCell ref="B13:N13"/>
    <mergeCell ref="O13:T13"/>
    <mergeCell ref="B14:H16"/>
    <mergeCell ref="I14:L14"/>
    <mergeCell ref="M14:Q14"/>
    <mergeCell ref="R14:S14"/>
    <mergeCell ref="I15:L16"/>
    <mergeCell ref="M15:T15"/>
    <mergeCell ref="M16:T16"/>
    <mergeCell ref="A17:T17"/>
    <mergeCell ref="A18:H19"/>
    <mergeCell ref="I18:P18"/>
    <mergeCell ref="Q18:T21"/>
    <mergeCell ref="I19:L19"/>
    <mergeCell ref="M19:P19"/>
    <mergeCell ref="A20:A21"/>
    <mergeCell ref="B20:H20"/>
    <mergeCell ref="I20:L20"/>
    <mergeCell ref="M20:P20"/>
    <mergeCell ref="B25:T27"/>
    <mergeCell ref="B21:H21"/>
    <mergeCell ref="I21:L21"/>
    <mergeCell ref="M21:P21"/>
    <mergeCell ref="A22:H22"/>
    <mergeCell ref="I22:O22"/>
    <mergeCell ref="A23:H23"/>
    <mergeCell ref="I23:P23"/>
  </mergeCells>
  <phoneticPr fontId="2"/>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15</xdr:col>
                    <xdr:colOff>200025</xdr:colOff>
                    <xdr:row>11</xdr:row>
                    <xdr:rowOff>180975</xdr:rowOff>
                  </from>
                  <to>
                    <xdr:col>17</xdr:col>
                    <xdr:colOff>142875</xdr:colOff>
                    <xdr:row>13</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F57"/>
  <sheetViews>
    <sheetView showGridLines="0" view="pageBreakPreview" zoomScale="70" zoomScaleNormal="55" zoomScaleSheetLayoutView="70" workbookViewId="0">
      <selection activeCell="AM2" sqref="AM2:BA2"/>
    </sheetView>
  </sheetViews>
  <sheetFormatPr defaultColWidth="6" defaultRowHeight="20.25" customHeight="1" x14ac:dyDescent="0.2"/>
  <cols>
    <col min="1" max="1" width="1.83203125" style="96" customWidth="1"/>
    <col min="2" max="56" width="7.5" style="96" customWidth="1"/>
    <col min="57" max="16384" width="6" style="96"/>
  </cols>
  <sheetData>
    <row r="1" spans="1:57" s="92" customFormat="1" ht="20.25" customHeight="1" x14ac:dyDescent="0.2">
      <c r="A1" s="1"/>
      <c r="B1" s="1"/>
      <c r="C1" s="2" t="s">
        <v>35</v>
      </c>
      <c r="D1" s="2"/>
      <c r="E1" s="1"/>
      <c r="F1" s="1"/>
      <c r="G1" s="3" t="s">
        <v>36</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37</v>
      </c>
      <c r="AL1" s="4" t="s">
        <v>38</v>
      </c>
      <c r="AM1" s="458" t="s">
        <v>39</v>
      </c>
      <c r="AN1" s="458"/>
      <c r="AO1" s="458"/>
      <c r="AP1" s="458"/>
      <c r="AQ1" s="458"/>
      <c r="AR1" s="458"/>
      <c r="AS1" s="458"/>
      <c r="AT1" s="458"/>
      <c r="AU1" s="458"/>
      <c r="AV1" s="458"/>
      <c r="AW1" s="458"/>
      <c r="AX1" s="458"/>
      <c r="AY1" s="458"/>
      <c r="AZ1" s="458"/>
      <c r="BA1" s="458"/>
      <c r="BB1" s="5" t="s">
        <v>40</v>
      </c>
      <c r="BC1" s="1"/>
      <c r="BD1" s="1"/>
    </row>
    <row r="2" spans="1:57" s="94" customFormat="1" ht="20.25" customHeight="1" x14ac:dyDescent="0.2">
      <c r="A2" s="7"/>
      <c r="B2" s="7"/>
      <c r="C2" s="7"/>
      <c r="D2" s="3"/>
      <c r="E2" s="7"/>
      <c r="F2" s="7"/>
      <c r="G2" s="7"/>
      <c r="H2" s="3"/>
      <c r="I2" s="4"/>
      <c r="J2" s="4"/>
      <c r="K2" s="4"/>
      <c r="L2" s="4"/>
      <c r="M2" s="4"/>
      <c r="N2" s="7"/>
      <c r="O2" s="7"/>
      <c r="P2" s="7"/>
      <c r="Q2" s="7"/>
      <c r="R2" s="7"/>
      <c r="S2" s="7"/>
      <c r="T2" s="4" t="s">
        <v>41</v>
      </c>
      <c r="U2" s="459">
        <v>6</v>
      </c>
      <c r="V2" s="459"/>
      <c r="W2" s="4" t="s">
        <v>38</v>
      </c>
      <c r="X2" s="460">
        <f>IF(U2=0,"",YEAR(DATE(2018+U2,1,1)))</f>
        <v>2024</v>
      </c>
      <c r="Y2" s="460"/>
      <c r="Z2" s="7" t="s">
        <v>42</v>
      </c>
      <c r="AA2" s="7" t="s">
        <v>44</v>
      </c>
      <c r="AB2" s="459">
        <v>1</v>
      </c>
      <c r="AC2" s="459"/>
      <c r="AD2" s="7" t="s">
        <v>46</v>
      </c>
      <c r="AE2" s="7"/>
      <c r="AF2" s="7"/>
      <c r="AG2" s="7"/>
      <c r="AH2" s="7"/>
      <c r="AI2" s="7"/>
      <c r="AJ2" s="5"/>
      <c r="AK2" s="4" t="s">
        <v>47</v>
      </c>
      <c r="AL2" s="4" t="s">
        <v>38</v>
      </c>
      <c r="AM2" s="459"/>
      <c r="AN2" s="459"/>
      <c r="AO2" s="459"/>
      <c r="AP2" s="459"/>
      <c r="AQ2" s="459"/>
      <c r="AR2" s="459"/>
      <c r="AS2" s="459"/>
      <c r="AT2" s="459"/>
      <c r="AU2" s="459"/>
      <c r="AV2" s="459"/>
      <c r="AW2" s="459"/>
      <c r="AX2" s="459"/>
      <c r="AY2" s="459"/>
      <c r="AZ2" s="459"/>
      <c r="BA2" s="459"/>
      <c r="BB2" s="5" t="s">
        <v>40</v>
      </c>
      <c r="BC2" s="4"/>
      <c r="BD2" s="4"/>
      <c r="BE2" s="93"/>
    </row>
    <row r="3" spans="1:57" s="94" customFormat="1" ht="20.25" customHeight="1" x14ac:dyDescent="0.2">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49</v>
      </c>
      <c r="AZ3" s="461" t="s">
        <v>50</v>
      </c>
      <c r="BA3" s="461"/>
      <c r="BB3" s="461"/>
      <c r="BC3" s="461"/>
      <c r="BD3" s="4"/>
      <c r="BE3" s="93"/>
    </row>
    <row r="4" spans="1:57" s="94" customFormat="1" ht="20.25" customHeight="1" x14ac:dyDescent="0.2">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51</v>
      </c>
      <c r="AZ4" s="461" t="s">
        <v>52</v>
      </c>
      <c r="BA4" s="461"/>
      <c r="BB4" s="461"/>
      <c r="BC4" s="461"/>
      <c r="BD4" s="4"/>
      <c r="BE4" s="93"/>
    </row>
    <row r="5" spans="1:57" s="94" customFormat="1" ht="20.25" customHeight="1" x14ac:dyDescent="0.2">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53</v>
      </c>
      <c r="AK5" s="28"/>
      <c r="AL5" s="28"/>
      <c r="AM5" s="28"/>
      <c r="AN5" s="28"/>
      <c r="AO5" s="28"/>
      <c r="AP5" s="28"/>
      <c r="AQ5" s="28"/>
      <c r="AR5" s="17"/>
      <c r="AS5" s="17"/>
      <c r="AT5" s="29"/>
      <c r="AU5" s="28"/>
      <c r="AV5" s="462">
        <v>40</v>
      </c>
      <c r="AW5" s="463"/>
      <c r="AX5" s="29" t="s">
        <v>54</v>
      </c>
      <c r="AY5" s="28"/>
      <c r="AZ5" s="462">
        <v>160</v>
      </c>
      <c r="BA5" s="463"/>
      <c r="BB5" s="29" t="s">
        <v>55</v>
      </c>
      <c r="BC5" s="28"/>
      <c r="BD5" s="7"/>
      <c r="BE5" s="93"/>
    </row>
    <row r="6" spans="1:57" s="94" customFormat="1" ht="20.25" customHeight="1" x14ac:dyDescent="0.2">
      <c r="A6" s="7"/>
      <c r="B6" s="22"/>
      <c r="C6" s="22"/>
      <c r="D6" s="22"/>
      <c r="E6" s="22"/>
      <c r="F6" s="22"/>
      <c r="G6" s="22"/>
      <c r="H6" s="22"/>
      <c r="I6" s="22"/>
      <c r="J6" s="23"/>
      <c r="K6" s="24"/>
      <c r="L6" s="25"/>
      <c r="M6" s="25"/>
      <c r="N6" s="25"/>
      <c r="O6" s="25"/>
      <c r="P6" s="22"/>
      <c r="Q6" s="26"/>
      <c r="R6" s="26"/>
      <c r="S6" s="27"/>
      <c r="T6" s="7"/>
      <c r="U6" s="7"/>
      <c r="V6" s="7"/>
      <c r="W6" s="7"/>
      <c r="X6" s="7"/>
      <c r="Y6" s="7"/>
      <c r="Z6" s="13"/>
      <c r="AA6" s="13"/>
      <c r="AB6" s="11"/>
      <c r="AC6" s="11"/>
      <c r="AD6" s="28"/>
      <c r="AE6" s="28"/>
      <c r="AF6" s="28"/>
      <c r="AG6" s="28"/>
      <c r="AH6" s="7"/>
      <c r="AI6" s="7"/>
      <c r="AJ6" s="28"/>
      <c r="AK6" s="28"/>
      <c r="AL6" s="28"/>
      <c r="AM6" s="28"/>
      <c r="AN6" s="28"/>
      <c r="AO6" s="28"/>
      <c r="AP6" s="28"/>
      <c r="AQ6" s="27" t="s">
        <v>56</v>
      </c>
      <c r="AR6" s="28"/>
      <c r="AS6" s="31"/>
      <c r="AT6" s="31"/>
      <c r="AU6" s="31"/>
      <c r="AV6" s="28"/>
      <c r="AW6" s="28"/>
      <c r="AX6" s="32"/>
      <c r="AY6" s="28"/>
      <c r="AZ6" s="462">
        <v>100</v>
      </c>
      <c r="BA6" s="463"/>
      <c r="BB6" s="33" t="s">
        <v>57</v>
      </c>
      <c r="BC6" s="28"/>
      <c r="BD6" s="7"/>
      <c r="BE6" s="93"/>
    </row>
    <row r="7" spans="1:57" s="94" customFormat="1" ht="20.25" customHeight="1" x14ac:dyDescent="0.2">
      <c r="A7" s="7"/>
      <c r="B7" s="22"/>
      <c r="C7" s="22"/>
      <c r="D7" s="22"/>
      <c r="E7" s="22"/>
      <c r="F7" s="22"/>
      <c r="G7" s="22"/>
      <c r="H7" s="22"/>
      <c r="I7" s="22"/>
      <c r="J7" s="22"/>
      <c r="K7" s="34"/>
      <c r="L7" s="34"/>
      <c r="M7" s="34"/>
      <c r="N7" s="22"/>
      <c r="O7" s="35"/>
      <c r="P7" s="36"/>
      <c r="Q7" s="36"/>
      <c r="R7" s="37"/>
      <c r="S7" s="38"/>
      <c r="T7" s="7"/>
      <c r="U7" s="7"/>
      <c r="V7" s="7"/>
      <c r="W7" s="7"/>
      <c r="X7" s="7"/>
      <c r="Y7" s="7"/>
      <c r="Z7" s="13"/>
      <c r="AA7" s="13"/>
      <c r="AB7" s="11"/>
      <c r="AC7" s="11"/>
      <c r="AD7" s="39"/>
      <c r="AE7" s="1"/>
      <c r="AF7" s="1"/>
      <c r="AG7" s="1"/>
      <c r="AH7" s="7"/>
      <c r="AI7" s="7"/>
      <c r="AJ7" s="7"/>
      <c r="AK7" s="7"/>
      <c r="AL7" s="1"/>
      <c r="AM7" s="1"/>
      <c r="AN7" s="40"/>
      <c r="AO7" s="41"/>
      <c r="AP7" s="41"/>
      <c r="AQ7" s="42"/>
      <c r="AR7" s="42"/>
      <c r="AS7" s="42"/>
      <c r="AT7" s="42"/>
      <c r="AU7" s="42"/>
      <c r="AV7" s="42"/>
      <c r="AW7" s="28" t="s">
        <v>58</v>
      </c>
      <c r="AX7" s="28"/>
      <c r="AY7" s="28"/>
      <c r="AZ7" s="464">
        <f>DAY(EOMONTH(DATE(X2,AB2,1),0))</f>
        <v>31</v>
      </c>
      <c r="BA7" s="465"/>
      <c r="BB7" s="29" t="s">
        <v>60</v>
      </c>
      <c r="BC7" s="7"/>
      <c r="BD7" s="7"/>
      <c r="BE7" s="93"/>
    </row>
    <row r="8" spans="1:57" ht="5.0999999999999996" customHeight="1" thickBot="1" x14ac:dyDescent="0.25">
      <c r="A8" s="43"/>
      <c r="B8" s="43"/>
      <c r="C8" s="44"/>
      <c r="D8" s="44"/>
      <c r="E8" s="43"/>
      <c r="F8" s="43"/>
      <c r="G8" s="45"/>
      <c r="H8" s="43"/>
      <c r="I8" s="43"/>
      <c r="J8" s="43"/>
      <c r="K8" s="43"/>
      <c r="L8" s="43"/>
      <c r="M8" s="43"/>
      <c r="N8" s="43"/>
      <c r="O8" s="43"/>
      <c r="P8" s="43"/>
      <c r="Q8" s="43"/>
      <c r="R8" s="43"/>
      <c r="S8" s="44"/>
      <c r="T8" s="43"/>
      <c r="U8" s="43"/>
      <c r="V8" s="43"/>
      <c r="W8" s="43"/>
      <c r="X8" s="43"/>
      <c r="Y8" s="43"/>
      <c r="Z8" s="43"/>
      <c r="AA8" s="43"/>
      <c r="AB8" s="43"/>
      <c r="AC8" s="43"/>
      <c r="AD8" s="43"/>
      <c r="AE8" s="43"/>
      <c r="AF8" s="43"/>
      <c r="AG8" s="43"/>
      <c r="AH8" s="43"/>
      <c r="AI8" s="43"/>
      <c r="AJ8" s="44"/>
      <c r="AK8" s="43"/>
      <c r="AL8" s="43"/>
      <c r="AM8" s="43"/>
      <c r="AN8" s="43"/>
      <c r="AO8" s="43"/>
      <c r="AP8" s="43"/>
      <c r="AQ8" s="43"/>
      <c r="AR8" s="43"/>
      <c r="AS8" s="43"/>
      <c r="AT8" s="43"/>
      <c r="AU8" s="43"/>
      <c r="AV8" s="43"/>
      <c r="AW8" s="43"/>
      <c r="AX8" s="43"/>
      <c r="AY8" s="43"/>
      <c r="AZ8" s="43"/>
      <c r="BA8" s="43"/>
      <c r="BB8" s="43"/>
      <c r="BC8" s="46"/>
      <c r="BD8" s="46"/>
      <c r="BE8" s="95"/>
    </row>
    <row r="9" spans="1:57" ht="20.25" customHeight="1" thickBot="1" x14ac:dyDescent="0.25">
      <c r="A9" s="43"/>
      <c r="B9" s="466" t="s">
        <v>61</v>
      </c>
      <c r="C9" s="469" t="s">
        <v>62</v>
      </c>
      <c r="D9" s="470"/>
      <c r="E9" s="475" t="s">
        <v>63</v>
      </c>
      <c r="F9" s="470"/>
      <c r="G9" s="475" t="s">
        <v>64</v>
      </c>
      <c r="H9" s="469"/>
      <c r="I9" s="469"/>
      <c r="J9" s="469"/>
      <c r="K9" s="470"/>
      <c r="L9" s="475" t="s">
        <v>65</v>
      </c>
      <c r="M9" s="469"/>
      <c r="N9" s="469"/>
      <c r="O9" s="478"/>
      <c r="P9" s="481" t="s">
        <v>66</v>
      </c>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3" t="str">
        <f>IF(AZ3="４週","(10)1～4週目の勤務時間数合計","(10)1か月の勤務時間数合計")</f>
        <v>(10)1～4週目の勤務時間数合計</v>
      </c>
      <c r="AV9" s="484"/>
      <c r="AW9" s="483" t="s">
        <v>67</v>
      </c>
      <c r="AX9" s="484"/>
      <c r="AY9" s="491" t="s">
        <v>68</v>
      </c>
      <c r="AZ9" s="491"/>
      <c r="BA9" s="491"/>
      <c r="BB9" s="491"/>
      <c r="BC9" s="491"/>
      <c r="BD9" s="491"/>
    </row>
    <row r="10" spans="1:57" ht="20.25" customHeight="1" thickBot="1" x14ac:dyDescent="0.25">
      <c r="A10" s="43"/>
      <c r="B10" s="467"/>
      <c r="C10" s="471"/>
      <c r="D10" s="472"/>
      <c r="E10" s="476"/>
      <c r="F10" s="472"/>
      <c r="G10" s="476"/>
      <c r="H10" s="471"/>
      <c r="I10" s="471"/>
      <c r="J10" s="471"/>
      <c r="K10" s="472"/>
      <c r="L10" s="476"/>
      <c r="M10" s="471"/>
      <c r="N10" s="471"/>
      <c r="O10" s="479"/>
      <c r="P10" s="493" t="s">
        <v>69</v>
      </c>
      <c r="Q10" s="494"/>
      <c r="R10" s="494"/>
      <c r="S10" s="494"/>
      <c r="T10" s="494"/>
      <c r="U10" s="494"/>
      <c r="V10" s="495"/>
      <c r="W10" s="493" t="s">
        <v>70</v>
      </c>
      <c r="X10" s="494"/>
      <c r="Y10" s="494"/>
      <c r="Z10" s="494"/>
      <c r="AA10" s="494"/>
      <c r="AB10" s="494"/>
      <c r="AC10" s="495"/>
      <c r="AD10" s="493" t="s">
        <v>71</v>
      </c>
      <c r="AE10" s="494"/>
      <c r="AF10" s="494"/>
      <c r="AG10" s="494"/>
      <c r="AH10" s="494"/>
      <c r="AI10" s="494"/>
      <c r="AJ10" s="495"/>
      <c r="AK10" s="493" t="s">
        <v>72</v>
      </c>
      <c r="AL10" s="494"/>
      <c r="AM10" s="494"/>
      <c r="AN10" s="494"/>
      <c r="AO10" s="494"/>
      <c r="AP10" s="494"/>
      <c r="AQ10" s="495"/>
      <c r="AR10" s="493" t="s">
        <v>73</v>
      </c>
      <c r="AS10" s="494"/>
      <c r="AT10" s="495"/>
      <c r="AU10" s="485"/>
      <c r="AV10" s="486"/>
      <c r="AW10" s="485"/>
      <c r="AX10" s="486"/>
      <c r="AY10" s="491"/>
      <c r="AZ10" s="491"/>
      <c r="BA10" s="491"/>
      <c r="BB10" s="491"/>
      <c r="BC10" s="491"/>
      <c r="BD10" s="491"/>
    </row>
    <row r="11" spans="1:57" ht="20.25" customHeight="1" thickBot="1" x14ac:dyDescent="0.25">
      <c r="A11" s="43"/>
      <c r="B11" s="467"/>
      <c r="C11" s="471"/>
      <c r="D11" s="472"/>
      <c r="E11" s="476"/>
      <c r="F11" s="472"/>
      <c r="G11" s="476"/>
      <c r="H11" s="471"/>
      <c r="I11" s="471"/>
      <c r="J11" s="471"/>
      <c r="K11" s="472"/>
      <c r="L11" s="476"/>
      <c r="M11" s="471"/>
      <c r="N11" s="471"/>
      <c r="O11" s="479"/>
      <c r="P11" s="49">
        <f>DAY(DATE($X$2,$AB$2,1))</f>
        <v>1</v>
      </c>
      <c r="Q11" s="50">
        <f>DAY(DATE($X$2,$AB$2,2))</f>
        <v>2</v>
      </c>
      <c r="R11" s="50">
        <f>DAY(DATE($X$2,$AB$2,3))</f>
        <v>3</v>
      </c>
      <c r="S11" s="50">
        <f>DAY(DATE($X$2,$AB$2,4))</f>
        <v>4</v>
      </c>
      <c r="T11" s="50">
        <f>DAY(DATE($X$2,$AB$2,5))</f>
        <v>5</v>
      </c>
      <c r="U11" s="50">
        <f>DAY(DATE($X$2,$AB$2,6))</f>
        <v>6</v>
      </c>
      <c r="V11" s="51">
        <f>DAY(DATE($X$2,$AB$2,7))</f>
        <v>7</v>
      </c>
      <c r="W11" s="49">
        <f>DAY(DATE($X$2,$AB$2,8))</f>
        <v>8</v>
      </c>
      <c r="X11" s="50">
        <f>DAY(DATE($X$2,$AB$2,9))</f>
        <v>9</v>
      </c>
      <c r="Y11" s="50">
        <f>DAY(DATE($X$2,$AB$2,10))</f>
        <v>10</v>
      </c>
      <c r="Z11" s="50">
        <f>DAY(DATE($X$2,$AB$2,11))</f>
        <v>11</v>
      </c>
      <c r="AA11" s="50">
        <f>DAY(DATE($X$2,$AB$2,12))</f>
        <v>12</v>
      </c>
      <c r="AB11" s="50">
        <f>DAY(DATE($X$2,$AB$2,13))</f>
        <v>13</v>
      </c>
      <c r="AC11" s="51">
        <f>DAY(DATE($X$2,$AB$2,14))</f>
        <v>14</v>
      </c>
      <c r="AD11" s="49">
        <f>DAY(DATE($X$2,$AB$2,15))</f>
        <v>15</v>
      </c>
      <c r="AE11" s="50">
        <f>DAY(DATE($X$2,$AB$2,16))</f>
        <v>16</v>
      </c>
      <c r="AF11" s="50">
        <f>DAY(DATE($X$2,$AB$2,17))</f>
        <v>17</v>
      </c>
      <c r="AG11" s="50">
        <f>DAY(DATE($X$2,$AB$2,18))</f>
        <v>18</v>
      </c>
      <c r="AH11" s="50">
        <f>DAY(DATE($X$2,$AB$2,19))</f>
        <v>19</v>
      </c>
      <c r="AI11" s="50">
        <f>DAY(DATE($X$2,$AB$2,20))</f>
        <v>20</v>
      </c>
      <c r="AJ11" s="51">
        <f>DAY(DATE($X$2,$AB$2,21))</f>
        <v>21</v>
      </c>
      <c r="AK11" s="49">
        <f>DAY(DATE($X$2,$AB$2,22))</f>
        <v>22</v>
      </c>
      <c r="AL11" s="50">
        <f>DAY(DATE($X$2,$AB$2,23))</f>
        <v>23</v>
      </c>
      <c r="AM11" s="50">
        <f>DAY(DATE($X$2,$AB$2,24))</f>
        <v>24</v>
      </c>
      <c r="AN11" s="50">
        <f>DAY(DATE($X$2,$AB$2,25))</f>
        <v>25</v>
      </c>
      <c r="AO11" s="50">
        <f>DAY(DATE($X$2,$AB$2,26))</f>
        <v>26</v>
      </c>
      <c r="AP11" s="50">
        <f>DAY(DATE($X$2,$AB$2,27))</f>
        <v>27</v>
      </c>
      <c r="AQ11" s="51">
        <f>DAY(DATE($X$2,$AB$2,28))</f>
        <v>28</v>
      </c>
      <c r="AR11" s="49" t="str">
        <f>IF(AZ3="暦月",IF(DAY(DATE($X$2,$AB$2,29))=29,29,""),"")</f>
        <v/>
      </c>
      <c r="AS11" s="50" t="str">
        <f>IF(AZ3="暦月",IF(DAY(DATE($X$2,$AB$2,30))=30,30,""),"")</f>
        <v/>
      </c>
      <c r="AT11" s="97" t="str">
        <f>IF(AZ3="暦月",IF(DAY(DATE($X$2,$AB$2,31))=31,31,""),"")</f>
        <v/>
      </c>
      <c r="AU11" s="485"/>
      <c r="AV11" s="486"/>
      <c r="AW11" s="485"/>
      <c r="AX11" s="486"/>
      <c r="AY11" s="491"/>
      <c r="AZ11" s="491"/>
      <c r="BA11" s="491"/>
      <c r="BB11" s="491"/>
      <c r="BC11" s="491"/>
      <c r="BD11" s="491"/>
    </row>
    <row r="12" spans="1:57" ht="20.25" hidden="1" customHeight="1" thickBot="1" x14ac:dyDescent="0.25">
      <c r="A12" s="43"/>
      <c r="B12" s="467"/>
      <c r="C12" s="471"/>
      <c r="D12" s="472"/>
      <c r="E12" s="476"/>
      <c r="F12" s="472"/>
      <c r="G12" s="476"/>
      <c r="H12" s="471"/>
      <c r="I12" s="471"/>
      <c r="J12" s="471"/>
      <c r="K12" s="472"/>
      <c r="L12" s="476"/>
      <c r="M12" s="471"/>
      <c r="N12" s="471"/>
      <c r="O12" s="479"/>
      <c r="P12" s="49">
        <f>WEEKDAY(DATE($X$2,$AB$2,1))</f>
        <v>2</v>
      </c>
      <c r="Q12" s="50">
        <f>WEEKDAY(DATE($X$2,$AB$2,2))</f>
        <v>3</v>
      </c>
      <c r="R12" s="50">
        <f>WEEKDAY(DATE($X$2,$AB$2,3))</f>
        <v>4</v>
      </c>
      <c r="S12" s="50">
        <f>WEEKDAY(DATE($X$2,$AB$2,4))</f>
        <v>5</v>
      </c>
      <c r="T12" s="50">
        <f>WEEKDAY(DATE($X$2,$AB$2,5))</f>
        <v>6</v>
      </c>
      <c r="U12" s="50">
        <f>WEEKDAY(DATE($X$2,$AB$2,6))</f>
        <v>7</v>
      </c>
      <c r="V12" s="51">
        <f>WEEKDAY(DATE($X$2,$AB$2,7))</f>
        <v>1</v>
      </c>
      <c r="W12" s="49">
        <f>WEEKDAY(DATE($X$2,$AB$2,8))</f>
        <v>2</v>
      </c>
      <c r="X12" s="50">
        <f>WEEKDAY(DATE($X$2,$AB$2,9))</f>
        <v>3</v>
      </c>
      <c r="Y12" s="50">
        <f>WEEKDAY(DATE($X$2,$AB$2,10))</f>
        <v>4</v>
      </c>
      <c r="Z12" s="50">
        <f>WEEKDAY(DATE($X$2,$AB$2,11))</f>
        <v>5</v>
      </c>
      <c r="AA12" s="50">
        <f>WEEKDAY(DATE($X$2,$AB$2,12))</f>
        <v>6</v>
      </c>
      <c r="AB12" s="50">
        <f>WEEKDAY(DATE($X$2,$AB$2,13))</f>
        <v>7</v>
      </c>
      <c r="AC12" s="51">
        <f>WEEKDAY(DATE($X$2,$AB$2,14))</f>
        <v>1</v>
      </c>
      <c r="AD12" s="49">
        <f>WEEKDAY(DATE($X$2,$AB$2,15))</f>
        <v>2</v>
      </c>
      <c r="AE12" s="50">
        <f>WEEKDAY(DATE($X$2,$AB$2,16))</f>
        <v>3</v>
      </c>
      <c r="AF12" s="50">
        <f>WEEKDAY(DATE($X$2,$AB$2,17))</f>
        <v>4</v>
      </c>
      <c r="AG12" s="50">
        <f>WEEKDAY(DATE($X$2,$AB$2,18))</f>
        <v>5</v>
      </c>
      <c r="AH12" s="50">
        <f>WEEKDAY(DATE($X$2,$AB$2,19))</f>
        <v>6</v>
      </c>
      <c r="AI12" s="50">
        <f>WEEKDAY(DATE($X$2,$AB$2,20))</f>
        <v>7</v>
      </c>
      <c r="AJ12" s="51">
        <f>WEEKDAY(DATE($X$2,$AB$2,21))</f>
        <v>1</v>
      </c>
      <c r="AK12" s="49">
        <f>WEEKDAY(DATE($X$2,$AB$2,22))</f>
        <v>2</v>
      </c>
      <c r="AL12" s="50">
        <f>WEEKDAY(DATE($X$2,$AB$2,23))</f>
        <v>3</v>
      </c>
      <c r="AM12" s="50">
        <f>WEEKDAY(DATE($X$2,$AB$2,24))</f>
        <v>4</v>
      </c>
      <c r="AN12" s="50">
        <f>WEEKDAY(DATE($X$2,$AB$2,25))</f>
        <v>5</v>
      </c>
      <c r="AO12" s="50">
        <f>WEEKDAY(DATE($X$2,$AB$2,26))</f>
        <v>6</v>
      </c>
      <c r="AP12" s="50">
        <f>WEEKDAY(DATE($X$2,$AB$2,27))</f>
        <v>7</v>
      </c>
      <c r="AQ12" s="51">
        <f>WEEKDAY(DATE($X$2,$AB$2,28))</f>
        <v>1</v>
      </c>
      <c r="AR12" s="49">
        <f>IF(AR11=29,WEEKDAY(DATE($X$2,$AB$2,29)),0)</f>
        <v>0</v>
      </c>
      <c r="AS12" s="50">
        <f>IF(AS11=30,WEEKDAY(DATE($X$2,$AB$2,30)),0)</f>
        <v>0</v>
      </c>
      <c r="AT12" s="97">
        <f>IF(AT11=31,WEEKDAY(DATE($X$2,$AB$2,31)),0)</f>
        <v>0</v>
      </c>
      <c r="AU12" s="487"/>
      <c r="AV12" s="488"/>
      <c r="AW12" s="487"/>
      <c r="AX12" s="488"/>
      <c r="AY12" s="492"/>
      <c r="AZ12" s="492"/>
      <c r="BA12" s="492"/>
      <c r="BB12" s="492"/>
      <c r="BC12" s="492"/>
      <c r="BD12" s="492"/>
    </row>
    <row r="13" spans="1:57" ht="20.25" customHeight="1" thickBot="1" x14ac:dyDescent="0.25">
      <c r="A13" s="43"/>
      <c r="B13" s="468"/>
      <c r="C13" s="473"/>
      <c r="D13" s="474"/>
      <c r="E13" s="477"/>
      <c r="F13" s="474"/>
      <c r="G13" s="477"/>
      <c r="H13" s="473"/>
      <c r="I13" s="473"/>
      <c r="J13" s="473"/>
      <c r="K13" s="474"/>
      <c r="L13" s="477"/>
      <c r="M13" s="473"/>
      <c r="N13" s="473"/>
      <c r="O13" s="480"/>
      <c r="P13" s="52" t="str">
        <f>IF(P12=1,"日",IF(P12=2,"月",IF(P12=3,"火",IF(P12=4,"水",IF(P12=5,"木",IF(P12=6,"金","土"))))))</f>
        <v>月</v>
      </c>
      <c r="Q13" s="53" t="str">
        <f t="shared" ref="Q13:AQ13" si="0">IF(Q12=1,"日",IF(Q12=2,"月",IF(Q12=3,"火",IF(Q12=4,"水",IF(Q12=5,"木",IF(Q12=6,"金","土"))))))</f>
        <v>火</v>
      </c>
      <c r="R13" s="53" t="str">
        <f t="shared" si="0"/>
        <v>水</v>
      </c>
      <c r="S13" s="53" t="str">
        <f t="shared" si="0"/>
        <v>木</v>
      </c>
      <c r="T13" s="53" t="str">
        <f t="shared" si="0"/>
        <v>金</v>
      </c>
      <c r="U13" s="53" t="str">
        <f t="shared" si="0"/>
        <v>土</v>
      </c>
      <c r="V13" s="54" t="str">
        <f t="shared" si="0"/>
        <v>日</v>
      </c>
      <c r="W13" s="52" t="str">
        <f t="shared" si="0"/>
        <v>月</v>
      </c>
      <c r="X13" s="53" t="str">
        <f t="shared" si="0"/>
        <v>火</v>
      </c>
      <c r="Y13" s="53" t="str">
        <f t="shared" si="0"/>
        <v>水</v>
      </c>
      <c r="Z13" s="53" t="str">
        <f t="shared" si="0"/>
        <v>木</v>
      </c>
      <c r="AA13" s="53" t="str">
        <f t="shared" si="0"/>
        <v>金</v>
      </c>
      <c r="AB13" s="53" t="str">
        <f t="shared" si="0"/>
        <v>土</v>
      </c>
      <c r="AC13" s="54" t="str">
        <f t="shared" si="0"/>
        <v>日</v>
      </c>
      <c r="AD13" s="52" t="str">
        <f t="shared" si="0"/>
        <v>月</v>
      </c>
      <c r="AE13" s="53" t="str">
        <f t="shared" si="0"/>
        <v>火</v>
      </c>
      <c r="AF13" s="53" t="str">
        <f t="shared" si="0"/>
        <v>水</v>
      </c>
      <c r="AG13" s="53" t="str">
        <f t="shared" si="0"/>
        <v>木</v>
      </c>
      <c r="AH13" s="53" t="str">
        <f t="shared" si="0"/>
        <v>金</v>
      </c>
      <c r="AI13" s="53" t="str">
        <f t="shared" si="0"/>
        <v>土</v>
      </c>
      <c r="AJ13" s="54" t="str">
        <f t="shared" si="0"/>
        <v>日</v>
      </c>
      <c r="AK13" s="52" t="str">
        <f t="shared" si="0"/>
        <v>月</v>
      </c>
      <c r="AL13" s="53" t="str">
        <f t="shared" si="0"/>
        <v>火</v>
      </c>
      <c r="AM13" s="53" t="str">
        <f t="shared" si="0"/>
        <v>水</v>
      </c>
      <c r="AN13" s="53" t="str">
        <f t="shared" si="0"/>
        <v>木</v>
      </c>
      <c r="AO13" s="53" t="str">
        <f t="shared" si="0"/>
        <v>金</v>
      </c>
      <c r="AP13" s="53" t="str">
        <f t="shared" si="0"/>
        <v>土</v>
      </c>
      <c r="AQ13" s="54" t="str">
        <f t="shared" si="0"/>
        <v>日</v>
      </c>
      <c r="AR13" s="53" t="str">
        <f>IF(AR12=1,"日",IF(AR12=2,"月",IF(AR12=3,"火",IF(AR12=4,"水",IF(AR12=5,"木",IF(AR12=6,"金",IF(AR12=0,"","土")))))))</f>
        <v/>
      </c>
      <c r="AS13" s="53" t="str">
        <f>IF(AS12=1,"日",IF(AS12=2,"月",IF(AS12=3,"火",IF(AS12=4,"水",IF(AS12=5,"木",IF(AS12=6,"金",IF(AS12=0,"","土")))))))</f>
        <v/>
      </c>
      <c r="AT13" s="98" t="str">
        <f>IF(AT12=1,"日",IF(AT12=2,"月",IF(AT12=3,"火",IF(AT12=4,"水",IF(AT12=5,"木",IF(AT12=6,"金",IF(AT12=0,"","土")))))))</f>
        <v/>
      </c>
      <c r="AU13" s="489"/>
      <c r="AV13" s="490"/>
      <c r="AW13" s="489"/>
      <c r="AX13" s="490"/>
      <c r="AY13" s="492"/>
      <c r="AZ13" s="492"/>
      <c r="BA13" s="492"/>
      <c r="BB13" s="492"/>
      <c r="BC13" s="492"/>
      <c r="BD13" s="492"/>
    </row>
    <row r="14" spans="1:57" ht="39.950000000000003" customHeight="1" x14ac:dyDescent="0.2">
      <c r="A14" s="43"/>
      <c r="B14" s="55">
        <v>1</v>
      </c>
      <c r="C14" s="516"/>
      <c r="D14" s="517"/>
      <c r="E14" s="518"/>
      <c r="F14" s="519"/>
      <c r="G14" s="520"/>
      <c r="H14" s="521"/>
      <c r="I14" s="521"/>
      <c r="J14" s="521"/>
      <c r="K14" s="522"/>
      <c r="L14" s="523"/>
      <c r="M14" s="524"/>
      <c r="N14" s="524"/>
      <c r="O14" s="525"/>
      <c r="P14" s="56"/>
      <c r="Q14" s="57"/>
      <c r="R14" s="57"/>
      <c r="S14" s="57"/>
      <c r="T14" s="57"/>
      <c r="U14" s="57"/>
      <c r="V14" s="58"/>
      <c r="W14" s="56"/>
      <c r="X14" s="57"/>
      <c r="Y14" s="57"/>
      <c r="Z14" s="57"/>
      <c r="AA14" s="57"/>
      <c r="AB14" s="57"/>
      <c r="AC14" s="58"/>
      <c r="AD14" s="56"/>
      <c r="AE14" s="57"/>
      <c r="AF14" s="57"/>
      <c r="AG14" s="57"/>
      <c r="AH14" s="57"/>
      <c r="AI14" s="57"/>
      <c r="AJ14" s="58"/>
      <c r="AK14" s="56"/>
      <c r="AL14" s="57"/>
      <c r="AM14" s="57"/>
      <c r="AN14" s="57"/>
      <c r="AO14" s="57"/>
      <c r="AP14" s="57"/>
      <c r="AQ14" s="58"/>
      <c r="AR14" s="56"/>
      <c r="AS14" s="57"/>
      <c r="AT14" s="58"/>
      <c r="AU14" s="526">
        <f>IF($AZ$3="４週",SUM(P14:AQ14),IF($AZ$3="暦月",SUM(P14:AT14),""))</f>
        <v>0</v>
      </c>
      <c r="AV14" s="527"/>
      <c r="AW14" s="528">
        <f t="shared" ref="AW14:AW31" si="1">IF($AZ$3="４週",AU14/4,IF($AZ$3="暦月",AU14/($AZ$7/7),""))</f>
        <v>0</v>
      </c>
      <c r="AX14" s="529"/>
      <c r="AY14" s="496"/>
      <c r="AZ14" s="497"/>
      <c r="BA14" s="497"/>
      <c r="BB14" s="497"/>
      <c r="BC14" s="497"/>
      <c r="BD14" s="498"/>
    </row>
    <row r="15" spans="1:57" ht="39.950000000000003" customHeight="1" x14ac:dyDescent="0.2">
      <c r="A15" s="43"/>
      <c r="B15" s="59">
        <f t="shared" ref="B15:B31" si="2">B14+1</f>
        <v>2</v>
      </c>
      <c r="C15" s="499"/>
      <c r="D15" s="500"/>
      <c r="E15" s="501"/>
      <c r="F15" s="502"/>
      <c r="G15" s="503"/>
      <c r="H15" s="504"/>
      <c r="I15" s="504"/>
      <c r="J15" s="504"/>
      <c r="K15" s="505"/>
      <c r="L15" s="506"/>
      <c r="M15" s="507"/>
      <c r="N15" s="507"/>
      <c r="O15" s="508"/>
      <c r="P15" s="60"/>
      <c r="Q15" s="61"/>
      <c r="R15" s="61"/>
      <c r="S15" s="61"/>
      <c r="T15" s="61"/>
      <c r="U15" s="61"/>
      <c r="V15" s="62"/>
      <c r="W15" s="60"/>
      <c r="X15" s="61"/>
      <c r="Y15" s="61"/>
      <c r="Z15" s="61"/>
      <c r="AA15" s="61"/>
      <c r="AB15" s="61"/>
      <c r="AC15" s="62"/>
      <c r="AD15" s="60"/>
      <c r="AE15" s="61"/>
      <c r="AF15" s="61"/>
      <c r="AG15" s="61"/>
      <c r="AH15" s="61"/>
      <c r="AI15" s="61"/>
      <c r="AJ15" s="62"/>
      <c r="AK15" s="60"/>
      <c r="AL15" s="61"/>
      <c r="AM15" s="61"/>
      <c r="AN15" s="61"/>
      <c r="AO15" s="61"/>
      <c r="AP15" s="61"/>
      <c r="AQ15" s="62"/>
      <c r="AR15" s="60"/>
      <c r="AS15" s="61"/>
      <c r="AT15" s="62"/>
      <c r="AU15" s="509">
        <f>IF($AZ$3="４週",SUM(P15:AQ15),IF($AZ$3="暦月",SUM(P15:AT15),""))</f>
        <v>0</v>
      </c>
      <c r="AV15" s="510"/>
      <c r="AW15" s="511">
        <f t="shared" si="1"/>
        <v>0</v>
      </c>
      <c r="AX15" s="512"/>
      <c r="AY15" s="513"/>
      <c r="AZ15" s="514"/>
      <c r="BA15" s="514"/>
      <c r="BB15" s="514"/>
      <c r="BC15" s="514"/>
      <c r="BD15" s="515"/>
    </row>
    <row r="16" spans="1:57" ht="39.950000000000003" customHeight="1" x14ac:dyDescent="0.2">
      <c r="A16" s="43"/>
      <c r="B16" s="59">
        <f t="shared" si="2"/>
        <v>3</v>
      </c>
      <c r="C16" s="499"/>
      <c r="D16" s="500"/>
      <c r="E16" s="501"/>
      <c r="F16" s="502"/>
      <c r="G16" s="503"/>
      <c r="H16" s="504"/>
      <c r="I16" s="504"/>
      <c r="J16" s="504"/>
      <c r="K16" s="505"/>
      <c r="L16" s="506"/>
      <c r="M16" s="507"/>
      <c r="N16" s="507"/>
      <c r="O16" s="508"/>
      <c r="P16" s="60"/>
      <c r="Q16" s="61"/>
      <c r="R16" s="61"/>
      <c r="S16" s="61"/>
      <c r="T16" s="61"/>
      <c r="U16" s="61"/>
      <c r="V16" s="62"/>
      <c r="W16" s="60"/>
      <c r="X16" s="61"/>
      <c r="Y16" s="61"/>
      <c r="Z16" s="61"/>
      <c r="AA16" s="61"/>
      <c r="AB16" s="61"/>
      <c r="AC16" s="62"/>
      <c r="AD16" s="60"/>
      <c r="AE16" s="61"/>
      <c r="AF16" s="61"/>
      <c r="AG16" s="61"/>
      <c r="AH16" s="61"/>
      <c r="AI16" s="61"/>
      <c r="AJ16" s="62"/>
      <c r="AK16" s="60"/>
      <c r="AL16" s="61"/>
      <c r="AM16" s="61"/>
      <c r="AN16" s="61"/>
      <c r="AO16" s="61"/>
      <c r="AP16" s="61"/>
      <c r="AQ16" s="62"/>
      <c r="AR16" s="60"/>
      <c r="AS16" s="61"/>
      <c r="AT16" s="62"/>
      <c r="AU16" s="509">
        <f>IF($AZ$3="４週",SUM(P16:AQ16),IF($AZ$3="暦月",SUM(P16:AT16),""))</f>
        <v>0</v>
      </c>
      <c r="AV16" s="510"/>
      <c r="AW16" s="511">
        <f t="shared" si="1"/>
        <v>0</v>
      </c>
      <c r="AX16" s="512"/>
      <c r="AY16" s="513"/>
      <c r="AZ16" s="514"/>
      <c r="BA16" s="514"/>
      <c r="BB16" s="514"/>
      <c r="BC16" s="514"/>
      <c r="BD16" s="515"/>
    </row>
    <row r="17" spans="1:56" ht="39.950000000000003" customHeight="1" x14ac:dyDescent="0.2">
      <c r="A17" s="43"/>
      <c r="B17" s="59">
        <f t="shared" si="2"/>
        <v>4</v>
      </c>
      <c r="C17" s="499"/>
      <c r="D17" s="500"/>
      <c r="E17" s="501"/>
      <c r="F17" s="502"/>
      <c r="G17" s="503"/>
      <c r="H17" s="504"/>
      <c r="I17" s="504"/>
      <c r="J17" s="504"/>
      <c r="K17" s="505"/>
      <c r="L17" s="506"/>
      <c r="M17" s="507"/>
      <c r="N17" s="507"/>
      <c r="O17" s="508"/>
      <c r="P17" s="60"/>
      <c r="Q17" s="61"/>
      <c r="R17" s="61"/>
      <c r="S17" s="61"/>
      <c r="T17" s="61"/>
      <c r="U17" s="61"/>
      <c r="V17" s="62"/>
      <c r="W17" s="60"/>
      <c r="X17" s="61"/>
      <c r="Y17" s="61"/>
      <c r="Z17" s="61"/>
      <c r="AA17" s="61"/>
      <c r="AB17" s="61"/>
      <c r="AC17" s="62"/>
      <c r="AD17" s="60"/>
      <c r="AE17" s="61"/>
      <c r="AF17" s="61"/>
      <c r="AG17" s="61"/>
      <c r="AH17" s="61"/>
      <c r="AI17" s="61"/>
      <c r="AJ17" s="62"/>
      <c r="AK17" s="60"/>
      <c r="AL17" s="61"/>
      <c r="AM17" s="61"/>
      <c r="AN17" s="61"/>
      <c r="AO17" s="61"/>
      <c r="AP17" s="61"/>
      <c r="AQ17" s="62"/>
      <c r="AR17" s="60"/>
      <c r="AS17" s="61"/>
      <c r="AT17" s="62"/>
      <c r="AU17" s="509">
        <f>IF($AZ$3="４週",SUM(P17:AQ17),IF($AZ$3="暦月",SUM(P17:AT17),""))</f>
        <v>0</v>
      </c>
      <c r="AV17" s="510"/>
      <c r="AW17" s="511">
        <f t="shared" si="1"/>
        <v>0</v>
      </c>
      <c r="AX17" s="512"/>
      <c r="AY17" s="513"/>
      <c r="AZ17" s="514"/>
      <c r="BA17" s="514"/>
      <c r="BB17" s="514"/>
      <c r="BC17" s="514"/>
      <c r="BD17" s="515"/>
    </row>
    <row r="18" spans="1:56" ht="39.950000000000003" customHeight="1" x14ac:dyDescent="0.2">
      <c r="A18" s="43"/>
      <c r="B18" s="59">
        <f t="shared" si="2"/>
        <v>5</v>
      </c>
      <c r="C18" s="499"/>
      <c r="D18" s="500"/>
      <c r="E18" s="501"/>
      <c r="F18" s="502"/>
      <c r="G18" s="503"/>
      <c r="H18" s="504"/>
      <c r="I18" s="504"/>
      <c r="J18" s="504"/>
      <c r="K18" s="505"/>
      <c r="L18" s="506"/>
      <c r="M18" s="507"/>
      <c r="N18" s="507"/>
      <c r="O18" s="508"/>
      <c r="P18" s="60"/>
      <c r="Q18" s="61"/>
      <c r="R18" s="61"/>
      <c r="S18" s="61"/>
      <c r="T18" s="61"/>
      <c r="U18" s="61"/>
      <c r="V18" s="62"/>
      <c r="W18" s="60"/>
      <c r="X18" s="61"/>
      <c r="Y18" s="61"/>
      <c r="Z18" s="61"/>
      <c r="AA18" s="61"/>
      <c r="AB18" s="61"/>
      <c r="AC18" s="62"/>
      <c r="AD18" s="60"/>
      <c r="AE18" s="61"/>
      <c r="AF18" s="61"/>
      <c r="AG18" s="61"/>
      <c r="AH18" s="61"/>
      <c r="AI18" s="61"/>
      <c r="AJ18" s="62"/>
      <c r="AK18" s="60"/>
      <c r="AL18" s="61"/>
      <c r="AM18" s="61"/>
      <c r="AN18" s="61"/>
      <c r="AO18" s="61"/>
      <c r="AP18" s="61"/>
      <c r="AQ18" s="62"/>
      <c r="AR18" s="60"/>
      <c r="AS18" s="61"/>
      <c r="AT18" s="62"/>
      <c r="AU18" s="509">
        <f t="shared" ref="AU18:AU31" si="3">IF($AZ$3="４週",SUM(P18:AQ18),IF($AZ$3="暦月",SUM(P18:AT18),""))</f>
        <v>0</v>
      </c>
      <c r="AV18" s="510"/>
      <c r="AW18" s="511">
        <f t="shared" si="1"/>
        <v>0</v>
      </c>
      <c r="AX18" s="512"/>
      <c r="AY18" s="513"/>
      <c r="AZ18" s="514"/>
      <c r="BA18" s="514"/>
      <c r="BB18" s="514"/>
      <c r="BC18" s="514"/>
      <c r="BD18" s="515"/>
    </row>
    <row r="19" spans="1:56" ht="39.950000000000003" customHeight="1" x14ac:dyDescent="0.2">
      <c r="A19" s="43"/>
      <c r="B19" s="59">
        <f t="shared" si="2"/>
        <v>6</v>
      </c>
      <c r="C19" s="499"/>
      <c r="D19" s="500"/>
      <c r="E19" s="501"/>
      <c r="F19" s="502"/>
      <c r="G19" s="503"/>
      <c r="H19" s="504"/>
      <c r="I19" s="504"/>
      <c r="J19" s="504"/>
      <c r="K19" s="505"/>
      <c r="L19" s="506"/>
      <c r="M19" s="507"/>
      <c r="N19" s="507"/>
      <c r="O19" s="508"/>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509">
        <f t="shared" si="3"/>
        <v>0</v>
      </c>
      <c r="AV19" s="510"/>
      <c r="AW19" s="511">
        <f t="shared" si="1"/>
        <v>0</v>
      </c>
      <c r="AX19" s="512"/>
      <c r="AY19" s="513"/>
      <c r="AZ19" s="514"/>
      <c r="BA19" s="514"/>
      <c r="BB19" s="514"/>
      <c r="BC19" s="514"/>
      <c r="BD19" s="515"/>
    </row>
    <row r="20" spans="1:56" ht="39.950000000000003" customHeight="1" x14ac:dyDescent="0.2">
      <c r="A20" s="43"/>
      <c r="B20" s="59">
        <f t="shared" si="2"/>
        <v>7</v>
      </c>
      <c r="C20" s="499"/>
      <c r="D20" s="500"/>
      <c r="E20" s="501"/>
      <c r="F20" s="502"/>
      <c r="G20" s="503"/>
      <c r="H20" s="504"/>
      <c r="I20" s="504"/>
      <c r="J20" s="504"/>
      <c r="K20" s="505"/>
      <c r="L20" s="506"/>
      <c r="M20" s="507"/>
      <c r="N20" s="507"/>
      <c r="O20" s="508"/>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509">
        <f>IF($AZ$3="４週",SUM(P20:AQ20),IF($AZ$3="暦月",SUM(P20:AT20),""))</f>
        <v>0</v>
      </c>
      <c r="AV20" s="510"/>
      <c r="AW20" s="511">
        <f t="shared" si="1"/>
        <v>0</v>
      </c>
      <c r="AX20" s="512"/>
      <c r="AY20" s="513"/>
      <c r="AZ20" s="514"/>
      <c r="BA20" s="514"/>
      <c r="BB20" s="514"/>
      <c r="BC20" s="514"/>
      <c r="BD20" s="515"/>
    </row>
    <row r="21" spans="1:56" ht="39.950000000000003" customHeight="1" x14ac:dyDescent="0.2">
      <c r="A21" s="43"/>
      <c r="B21" s="59">
        <f t="shared" si="2"/>
        <v>8</v>
      </c>
      <c r="C21" s="499"/>
      <c r="D21" s="500"/>
      <c r="E21" s="501"/>
      <c r="F21" s="502"/>
      <c r="G21" s="503"/>
      <c r="H21" s="504"/>
      <c r="I21" s="504"/>
      <c r="J21" s="504"/>
      <c r="K21" s="505"/>
      <c r="L21" s="506"/>
      <c r="M21" s="507"/>
      <c r="N21" s="507"/>
      <c r="O21" s="508"/>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509">
        <f t="shared" si="3"/>
        <v>0</v>
      </c>
      <c r="AV21" s="510"/>
      <c r="AW21" s="511">
        <f t="shared" si="1"/>
        <v>0</v>
      </c>
      <c r="AX21" s="512"/>
      <c r="AY21" s="513"/>
      <c r="AZ21" s="514"/>
      <c r="BA21" s="514"/>
      <c r="BB21" s="514"/>
      <c r="BC21" s="514"/>
      <c r="BD21" s="515"/>
    </row>
    <row r="22" spans="1:56" ht="39.950000000000003" customHeight="1" x14ac:dyDescent="0.2">
      <c r="A22" s="43"/>
      <c r="B22" s="59">
        <f t="shared" si="2"/>
        <v>9</v>
      </c>
      <c r="C22" s="499"/>
      <c r="D22" s="500"/>
      <c r="E22" s="501"/>
      <c r="F22" s="502"/>
      <c r="G22" s="503"/>
      <c r="H22" s="504"/>
      <c r="I22" s="504"/>
      <c r="J22" s="504"/>
      <c r="K22" s="505"/>
      <c r="L22" s="506"/>
      <c r="M22" s="507"/>
      <c r="N22" s="507"/>
      <c r="O22" s="508"/>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509">
        <f t="shared" si="3"/>
        <v>0</v>
      </c>
      <c r="AV22" s="510"/>
      <c r="AW22" s="511">
        <f t="shared" si="1"/>
        <v>0</v>
      </c>
      <c r="AX22" s="512"/>
      <c r="AY22" s="513"/>
      <c r="AZ22" s="514"/>
      <c r="BA22" s="514"/>
      <c r="BB22" s="514"/>
      <c r="BC22" s="514"/>
      <c r="BD22" s="515"/>
    </row>
    <row r="23" spans="1:56" ht="39.950000000000003" customHeight="1" x14ac:dyDescent="0.2">
      <c r="A23" s="43"/>
      <c r="B23" s="59">
        <f t="shared" si="2"/>
        <v>10</v>
      </c>
      <c r="C23" s="499"/>
      <c r="D23" s="500"/>
      <c r="E23" s="501"/>
      <c r="F23" s="502"/>
      <c r="G23" s="503"/>
      <c r="H23" s="504"/>
      <c r="I23" s="504"/>
      <c r="J23" s="504"/>
      <c r="K23" s="505"/>
      <c r="L23" s="506"/>
      <c r="M23" s="507"/>
      <c r="N23" s="507"/>
      <c r="O23" s="508"/>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509">
        <f t="shared" si="3"/>
        <v>0</v>
      </c>
      <c r="AV23" s="510"/>
      <c r="AW23" s="511">
        <f t="shared" si="1"/>
        <v>0</v>
      </c>
      <c r="AX23" s="512"/>
      <c r="AY23" s="513"/>
      <c r="AZ23" s="514"/>
      <c r="BA23" s="514"/>
      <c r="BB23" s="514"/>
      <c r="BC23" s="514"/>
      <c r="BD23" s="515"/>
    </row>
    <row r="24" spans="1:56" ht="39.950000000000003" customHeight="1" x14ac:dyDescent="0.2">
      <c r="A24" s="43"/>
      <c r="B24" s="59">
        <f t="shared" si="2"/>
        <v>11</v>
      </c>
      <c r="C24" s="499"/>
      <c r="D24" s="500"/>
      <c r="E24" s="501"/>
      <c r="F24" s="502"/>
      <c r="G24" s="503"/>
      <c r="H24" s="504"/>
      <c r="I24" s="504"/>
      <c r="J24" s="504"/>
      <c r="K24" s="505"/>
      <c r="L24" s="506"/>
      <c r="M24" s="507"/>
      <c r="N24" s="507"/>
      <c r="O24" s="508"/>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509">
        <f t="shared" si="3"/>
        <v>0</v>
      </c>
      <c r="AV24" s="510"/>
      <c r="AW24" s="511">
        <f t="shared" si="1"/>
        <v>0</v>
      </c>
      <c r="AX24" s="512"/>
      <c r="AY24" s="513"/>
      <c r="AZ24" s="514"/>
      <c r="BA24" s="514"/>
      <c r="BB24" s="514"/>
      <c r="BC24" s="514"/>
      <c r="BD24" s="515"/>
    </row>
    <row r="25" spans="1:56" ht="39.950000000000003" customHeight="1" x14ac:dyDescent="0.2">
      <c r="A25" s="43"/>
      <c r="B25" s="59">
        <f t="shared" si="2"/>
        <v>12</v>
      </c>
      <c r="C25" s="499"/>
      <c r="D25" s="500"/>
      <c r="E25" s="501"/>
      <c r="F25" s="502"/>
      <c r="G25" s="503"/>
      <c r="H25" s="504"/>
      <c r="I25" s="504"/>
      <c r="J25" s="504"/>
      <c r="K25" s="505"/>
      <c r="L25" s="506"/>
      <c r="M25" s="507"/>
      <c r="N25" s="507"/>
      <c r="O25" s="508"/>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509">
        <f t="shared" si="3"/>
        <v>0</v>
      </c>
      <c r="AV25" s="510"/>
      <c r="AW25" s="511">
        <f t="shared" si="1"/>
        <v>0</v>
      </c>
      <c r="AX25" s="512"/>
      <c r="AY25" s="513"/>
      <c r="AZ25" s="514"/>
      <c r="BA25" s="514"/>
      <c r="BB25" s="514"/>
      <c r="BC25" s="514"/>
      <c r="BD25" s="515"/>
    </row>
    <row r="26" spans="1:56" ht="39.950000000000003" customHeight="1" x14ac:dyDescent="0.2">
      <c r="A26" s="43"/>
      <c r="B26" s="59">
        <f t="shared" si="2"/>
        <v>13</v>
      </c>
      <c r="C26" s="499"/>
      <c r="D26" s="500"/>
      <c r="E26" s="501"/>
      <c r="F26" s="502"/>
      <c r="G26" s="503"/>
      <c r="H26" s="504"/>
      <c r="I26" s="504"/>
      <c r="J26" s="504"/>
      <c r="K26" s="505"/>
      <c r="L26" s="506"/>
      <c r="M26" s="507"/>
      <c r="N26" s="507"/>
      <c r="O26" s="508"/>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509">
        <f t="shared" si="3"/>
        <v>0</v>
      </c>
      <c r="AV26" s="510"/>
      <c r="AW26" s="511">
        <f t="shared" si="1"/>
        <v>0</v>
      </c>
      <c r="AX26" s="512"/>
      <c r="AY26" s="513"/>
      <c r="AZ26" s="514"/>
      <c r="BA26" s="514"/>
      <c r="BB26" s="514"/>
      <c r="BC26" s="514"/>
      <c r="BD26" s="515"/>
    </row>
    <row r="27" spans="1:56" ht="39.950000000000003" customHeight="1" x14ac:dyDescent="0.2">
      <c r="A27" s="43"/>
      <c r="B27" s="59">
        <f t="shared" si="2"/>
        <v>14</v>
      </c>
      <c r="C27" s="499"/>
      <c r="D27" s="500"/>
      <c r="E27" s="501"/>
      <c r="F27" s="502"/>
      <c r="G27" s="503"/>
      <c r="H27" s="504"/>
      <c r="I27" s="504"/>
      <c r="J27" s="504"/>
      <c r="K27" s="505"/>
      <c r="L27" s="506"/>
      <c r="M27" s="507"/>
      <c r="N27" s="507"/>
      <c r="O27" s="508"/>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509">
        <f t="shared" si="3"/>
        <v>0</v>
      </c>
      <c r="AV27" s="510"/>
      <c r="AW27" s="511">
        <f t="shared" si="1"/>
        <v>0</v>
      </c>
      <c r="AX27" s="512"/>
      <c r="AY27" s="513"/>
      <c r="AZ27" s="514"/>
      <c r="BA27" s="514"/>
      <c r="BB27" s="514"/>
      <c r="BC27" s="514"/>
      <c r="BD27" s="515"/>
    </row>
    <row r="28" spans="1:56" ht="39.950000000000003" customHeight="1" x14ac:dyDescent="0.2">
      <c r="A28" s="43"/>
      <c r="B28" s="59">
        <f t="shared" si="2"/>
        <v>15</v>
      </c>
      <c r="C28" s="499"/>
      <c r="D28" s="500"/>
      <c r="E28" s="501"/>
      <c r="F28" s="502"/>
      <c r="G28" s="503"/>
      <c r="H28" s="504"/>
      <c r="I28" s="504"/>
      <c r="J28" s="504"/>
      <c r="K28" s="505"/>
      <c r="L28" s="506"/>
      <c r="M28" s="507"/>
      <c r="N28" s="507"/>
      <c r="O28" s="508"/>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509">
        <f t="shared" si="3"/>
        <v>0</v>
      </c>
      <c r="AV28" s="510"/>
      <c r="AW28" s="511">
        <f t="shared" si="1"/>
        <v>0</v>
      </c>
      <c r="AX28" s="512"/>
      <c r="AY28" s="513"/>
      <c r="AZ28" s="514"/>
      <c r="BA28" s="514"/>
      <c r="BB28" s="514"/>
      <c r="BC28" s="514"/>
      <c r="BD28" s="515"/>
    </row>
    <row r="29" spans="1:56" ht="39.950000000000003" customHeight="1" x14ac:dyDescent="0.2">
      <c r="A29" s="43"/>
      <c r="B29" s="59">
        <f t="shared" si="2"/>
        <v>16</v>
      </c>
      <c r="C29" s="499"/>
      <c r="D29" s="500"/>
      <c r="E29" s="501"/>
      <c r="F29" s="502"/>
      <c r="G29" s="503"/>
      <c r="H29" s="504"/>
      <c r="I29" s="504"/>
      <c r="J29" s="504"/>
      <c r="K29" s="505"/>
      <c r="L29" s="506"/>
      <c r="M29" s="507"/>
      <c r="N29" s="507"/>
      <c r="O29" s="508"/>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509">
        <f t="shared" si="3"/>
        <v>0</v>
      </c>
      <c r="AV29" s="510"/>
      <c r="AW29" s="511">
        <f t="shared" si="1"/>
        <v>0</v>
      </c>
      <c r="AX29" s="512"/>
      <c r="AY29" s="513"/>
      <c r="AZ29" s="514"/>
      <c r="BA29" s="514"/>
      <c r="BB29" s="514"/>
      <c r="BC29" s="514"/>
      <c r="BD29" s="515"/>
    </row>
    <row r="30" spans="1:56" ht="39.950000000000003" customHeight="1" x14ac:dyDescent="0.2">
      <c r="A30" s="43"/>
      <c r="B30" s="59">
        <f t="shared" si="2"/>
        <v>17</v>
      </c>
      <c r="C30" s="499"/>
      <c r="D30" s="500"/>
      <c r="E30" s="501"/>
      <c r="F30" s="502"/>
      <c r="G30" s="503"/>
      <c r="H30" s="504"/>
      <c r="I30" s="504"/>
      <c r="J30" s="504"/>
      <c r="K30" s="505"/>
      <c r="L30" s="506"/>
      <c r="M30" s="507"/>
      <c r="N30" s="507"/>
      <c r="O30" s="508"/>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509">
        <f t="shared" si="3"/>
        <v>0</v>
      </c>
      <c r="AV30" s="510"/>
      <c r="AW30" s="511">
        <f t="shared" si="1"/>
        <v>0</v>
      </c>
      <c r="AX30" s="512"/>
      <c r="AY30" s="513"/>
      <c r="AZ30" s="514"/>
      <c r="BA30" s="514"/>
      <c r="BB30" s="514"/>
      <c r="BC30" s="514"/>
      <c r="BD30" s="515"/>
    </row>
    <row r="31" spans="1:56" ht="39.950000000000003" customHeight="1" thickBot="1" x14ac:dyDescent="0.25">
      <c r="A31" s="43"/>
      <c r="B31" s="63">
        <f t="shared" si="2"/>
        <v>18</v>
      </c>
      <c r="C31" s="530"/>
      <c r="D31" s="531"/>
      <c r="E31" s="532"/>
      <c r="F31" s="533"/>
      <c r="G31" s="534"/>
      <c r="H31" s="535"/>
      <c r="I31" s="535"/>
      <c r="J31" s="535"/>
      <c r="K31" s="536"/>
      <c r="L31" s="537"/>
      <c r="M31" s="538"/>
      <c r="N31" s="538"/>
      <c r="O31" s="539"/>
      <c r="P31" s="64"/>
      <c r="Q31" s="65"/>
      <c r="R31" s="65"/>
      <c r="S31" s="65"/>
      <c r="T31" s="65"/>
      <c r="U31" s="65"/>
      <c r="V31" s="66"/>
      <c r="W31" s="64"/>
      <c r="X31" s="65"/>
      <c r="Y31" s="65"/>
      <c r="Z31" s="65"/>
      <c r="AA31" s="65"/>
      <c r="AB31" s="65"/>
      <c r="AC31" s="66"/>
      <c r="AD31" s="64"/>
      <c r="AE31" s="65"/>
      <c r="AF31" s="65"/>
      <c r="AG31" s="65"/>
      <c r="AH31" s="65"/>
      <c r="AI31" s="65"/>
      <c r="AJ31" s="66"/>
      <c r="AK31" s="64"/>
      <c r="AL31" s="65"/>
      <c r="AM31" s="65"/>
      <c r="AN31" s="65"/>
      <c r="AO31" s="65"/>
      <c r="AP31" s="65"/>
      <c r="AQ31" s="66"/>
      <c r="AR31" s="64"/>
      <c r="AS31" s="65"/>
      <c r="AT31" s="66"/>
      <c r="AU31" s="540">
        <f t="shared" si="3"/>
        <v>0</v>
      </c>
      <c r="AV31" s="541"/>
      <c r="AW31" s="542">
        <f t="shared" si="1"/>
        <v>0</v>
      </c>
      <c r="AX31" s="543"/>
      <c r="AY31" s="544"/>
      <c r="AZ31" s="545"/>
      <c r="BA31" s="545"/>
      <c r="BB31" s="545"/>
      <c r="BC31" s="545"/>
      <c r="BD31" s="546"/>
    </row>
    <row r="32" spans="1:56" ht="20.25" customHeight="1" x14ac:dyDescent="0.2">
      <c r="A32" s="43"/>
      <c r="B32" s="43"/>
      <c r="C32" s="67"/>
      <c r="D32" s="68"/>
      <c r="E32" s="69"/>
      <c r="F32" s="45"/>
      <c r="G32" s="45"/>
      <c r="H32" s="45"/>
      <c r="I32" s="45"/>
      <c r="J32" s="45"/>
      <c r="K32" s="45"/>
      <c r="L32" s="45"/>
      <c r="M32" s="45"/>
      <c r="N32" s="45"/>
      <c r="O32" s="45"/>
      <c r="P32" s="45"/>
      <c r="Q32" s="45"/>
      <c r="R32" s="45"/>
      <c r="S32" s="45"/>
      <c r="T32" s="45"/>
      <c r="U32" s="45"/>
      <c r="V32" s="45"/>
      <c r="W32" s="45"/>
      <c r="X32" s="45"/>
      <c r="Y32" s="45"/>
      <c r="Z32" s="45"/>
      <c r="AA32" s="45"/>
      <c r="AB32" s="45"/>
      <c r="AC32" s="99"/>
      <c r="AD32" s="45"/>
      <c r="AE32" s="45"/>
      <c r="AF32" s="45"/>
      <c r="AG32" s="45"/>
      <c r="AH32" s="45"/>
      <c r="AI32" s="45"/>
      <c r="AJ32" s="45"/>
      <c r="AK32" s="45"/>
      <c r="AL32" s="45"/>
      <c r="AM32" s="45"/>
      <c r="AN32" s="45"/>
      <c r="AO32" s="45"/>
      <c r="AP32" s="45"/>
      <c r="AQ32" s="45"/>
      <c r="AR32" s="45"/>
      <c r="AS32" s="45"/>
      <c r="AT32" s="45"/>
      <c r="AU32" s="45"/>
      <c r="AV32" s="43"/>
      <c r="AW32" s="43"/>
      <c r="AX32" s="43"/>
      <c r="AY32" s="43"/>
      <c r="AZ32" s="43"/>
      <c r="BA32" s="43"/>
      <c r="BB32" s="43"/>
      <c r="BC32" s="43"/>
      <c r="BD32" s="43"/>
    </row>
    <row r="33" spans="1:56" ht="20.25" customHeight="1" x14ac:dyDescent="0.2">
      <c r="A33" s="43"/>
      <c r="B33" s="71" t="s">
        <v>84</v>
      </c>
      <c r="C33" s="71"/>
      <c r="D33" s="71"/>
      <c r="E33" s="71"/>
      <c r="F33" s="71"/>
      <c r="G33" s="71"/>
      <c r="H33" s="71"/>
      <c r="I33" s="71"/>
      <c r="J33" s="71"/>
      <c r="K33" s="71"/>
      <c r="L33" s="72"/>
      <c r="M33" s="71"/>
      <c r="N33" s="71"/>
      <c r="O33" s="71"/>
      <c r="P33" s="71"/>
      <c r="Q33" s="71"/>
      <c r="R33" s="71"/>
      <c r="S33" s="71"/>
      <c r="T33" s="71" t="s">
        <v>85</v>
      </c>
      <c r="U33" s="71"/>
      <c r="V33" s="71"/>
      <c r="W33" s="71"/>
      <c r="X33" s="71"/>
      <c r="Y33" s="71"/>
      <c r="Z33" s="73"/>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row>
    <row r="34" spans="1:56" ht="20.25" customHeight="1" x14ac:dyDescent="0.2">
      <c r="A34" s="43"/>
      <c r="B34" s="71"/>
      <c r="C34" s="556" t="s">
        <v>86</v>
      </c>
      <c r="D34" s="556"/>
      <c r="E34" s="556" t="s">
        <v>87</v>
      </c>
      <c r="F34" s="556"/>
      <c r="G34" s="556"/>
      <c r="H34" s="556"/>
      <c r="I34" s="71"/>
      <c r="J34" s="558" t="s">
        <v>88</v>
      </c>
      <c r="K34" s="558"/>
      <c r="L34" s="558"/>
      <c r="M34" s="558"/>
      <c r="N34" s="39"/>
      <c r="O34" s="39"/>
      <c r="P34" s="74" t="s">
        <v>89</v>
      </c>
      <c r="Q34" s="74"/>
      <c r="R34" s="71"/>
      <c r="S34" s="71"/>
      <c r="T34" s="547" t="s">
        <v>90</v>
      </c>
      <c r="U34" s="549"/>
      <c r="V34" s="547" t="s">
        <v>91</v>
      </c>
      <c r="W34" s="548"/>
      <c r="X34" s="548"/>
      <c r="Y34" s="549"/>
      <c r="Z34" s="73"/>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row>
    <row r="35" spans="1:56" ht="20.25" customHeight="1" x14ac:dyDescent="0.2">
      <c r="A35" s="43"/>
      <c r="B35" s="71"/>
      <c r="C35" s="557"/>
      <c r="D35" s="557"/>
      <c r="E35" s="557" t="s">
        <v>92</v>
      </c>
      <c r="F35" s="557"/>
      <c r="G35" s="557" t="s">
        <v>93</v>
      </c>
      <c r="H35" s="557"/>
      <c r="I35" s="71"/>
      <c r="J35" s="557" t="s">
        <v>92</v>
      </c>
      <c r="K35" s="557"/>
      <c r="L35" s="557" t="s">
        <v>93</v>
      </c>
      <c r="M35" s="557"/>
      <c r="N35" s="39"/>
      <c r="O35" s="39"/>
      <c r="P35" s="74" t="s">
        <v>94</v>
      </c>
      <c r="Q35" s="74"/>
      <c r="R35" s="71"/>
      <c r="S35" s="71"/>
      <c r="T35" s="547" t="s">
        <v>95</v>
      </c>
      <c r="U35" s="549"/>
      <c r="V35" s="547" t="s">
        <v>96</v>
      </c>
      <c r="W35" s="548"/>
      <c r="X35" s="548"/>
      <c r="Y35" s="549"/>
      <c r="Z35" s="7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row>
    <row r="36" spans="1:56" ht="20.25" customHeight="1" x14ac:dyDescent="0.2">
      <c r="A36" s="43"/>
      <c r="B36" s="71"/>
      <c r="C36" s="547" t="s">
        <v>95</v>
      </c>
      <c r="D36" s="549"/>
      <c r="E36" s="550">
        <f>SUMIFS($AU$14:$AV$31,$C$14:$D$31,"介護支援専門員",$E$14:$F$31,"A")</f>
        <v>0</v>
      </c>
      <c r="F36" s="551"/>
      <c r="G36" s="552">
        <f>SUMIFS($AW$14:$AX$31,$C$14:$D$31,"介護支援専門員",$E$14:$F$31,"A")</f>
        <v>0</v>
      </c>
      <c r="H36" s="553"/>
      <c r="I36" s="76"/>
      <c r="J36" s="554">
        <v>0</v>
      </c>
      <c r="K36" s="555"/>
      <c r="L36" s="554">
        <v>0</v>
      </c>
      <c r="M36" s="555"/>
      <c r="N36" s="77"/>
      <c r="O36" s="77"/>
      <c r="P36" s="554">
        <v>0</v>
      </c>
      <c r="Q36" s="555"/>
      <c r="R36" s="71"/>
      <c r="S36" s="71"/>
      <c r="T36" s="547" t="s">
        <v>97</v>
      </c>
      <c r="U36" s="549"/>
      <c r="V36" s="547" t="s">
        <v>98</v>
      </c>
      <c r="W36" s="548"/>
      <c r="X36" s="548"/>
      <c r="Y36" s="549"/>
      <c r="Z36" s="78"/>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row>
    <row r="37" spans="1:56" ht="20.25" customHeight="1" x14ac:dyDescent="0.2">
      <c r="A37" s="43"/>
      <c r="B37" s="71"/>
      <c r="C37" s="547" t="s">
        <v>97</v>
      </c>
      <c r="D37" s="549"/>
      <c r="E37" s="550">
        <f>SUMIFS($AU$14:$AV$31,$C$14:$D$31,"介護支援専門員",$E$14:$F$31,"B")</f>
        <v>0</v>
      </c>
      <c r="F37" s="551"/>
      <c r="G37" s="552">
        <f>SUMIFS($AW$14:$AX$31,$C$14:$D$31,"介護支援専門員",$E$14:$F$31,"B")</f>
        <v>0</v>
      </c>
      <c r="H37" s="553"/>
      <c r="I37" s="76"/>
      <c r="J37" s="554">
        <v>0</v>
      </c>
      <c r="K37" s="555"/>
      <c r="L37" s="554">
        <v>0</v>
      </c>
      <c r="M37" s="555"/>
      <c r="N37" s="77"/>
      <c r="O37" s="77"/>
      <c r="P37" s="554">
        <v>0</v>
      </c>
      <c r="Q37" s="555"/>
      <c r="R37" s="71"/>
      <c r="S37" s="71"/>
      <c r="T37" s="547" t="s">
        <v>99</v>
      </c>
      <c r="U37" s="549"/>
      <c r="V37" s="547" t="s">
        <v>100</v>
      </c>
      <c r="W37" s="548"/>
      <c r="X37" s="548"/>
      <c r="Y37" s="549"/>
      <c r="Z37" s="78"/>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6" ht="20.25" customHeight="1" x14ac:dyDescent="0.2">
      <c r="A38" s="43"/>
      <c r="B38" s="71"/>
      <c r="C38" s="547" t="s">
        <v>99</v>
      </c>
      <c r="D38" s="549"/>
      <c r="E38" s="550">
        <f>SUMIFS($AU$14:$AV$31,$C$14:$D$31,"介護支援専門員",$E$14:$F$31,"C")</f>
        <v>0</v>
      </c>
      <c r="F38" s="551"/>
      <c r="G38" s="552">
        <f>SUMIFS($AW$14:$AX$31,$C$14:$D$31,"介護支援専門員",$E$14:$F$31,"C")</f>
        <v>0</v>
      </c>
      <c r="H38" s="553"/>
      <c r="I38" s="76"/>
      <c r="J38" s="554">
        <v>0</v>
      </c>
      <c r="K38" s="555"/>
      <c r="L38" s="559">
        <v>0</v>
      </c>
      <c r="M38" s="560"/>
      <c r="N38" s="77"/>
      <c r="O38" s="77"/>
      <c r="P38" s="550" t="s">
        <v>101</v>
      </c>
      <c r="Q38" s="551"/>
      <c r="R38" s="71"/>
      <c r="S38" s="71"/>
      <c r="T38" s="547" t="s">
        <v>102</v>
      </c>
      <c r="U38" s="549"/>
      <c r="V38" s="547" t="s">
        <v>103</v>
      </c>
      <c r="W38" s="548"/>
      <c r="X38" s="548"/>
      <c r="Y38" s="549"/>
      <c r="Z38" s="7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ht="20.25" customHeight="1" x14ac:dyDescent="0.2">
      <c r="A39" s="43"/>
      <c r="B39" s="71"/>
      <c r="C39" s="547" t="s">
        <v>102</v>
      </c>
      <c r="D39" s="549"/>
      <c r="E39" s="550">
        <f>SUMIFS($AU$14:$AV$31,$C$14:$D$31,"介護支援専門員",$E$14:$F$31,"D")</f>
        <v>0</v>
      </c>
      <c r="F39" s="551"/>
      <c r="G39" s="552">
        <f>SUMIFS($AW$14:$AX$31,$C$14:$D$31,"介護支援専門員",$E$14:$F$31,"D")</f>
        <v>0</v>
      </c>
      <c r="H39" s="553"/>
      <c r="I39" s="76"/>
      <c r="J39" s="554">
        <v>0</v>
      </c>
      <c r="K39" s="555"/>
      <c r="L39" s="559">
        <v>0</v>
      </c>
      <c r="M39" s="560"/>
      <c r="N39" s="77"/>
      <c r="O39" s="77"/>
      <c r="P39" s="550" t="s">
        <v>101</v>
      </c>
      <c r="Q39" s="551"/>
      <c r="R39" s="71"/>
      <c r="S39" s="71"/>
      <c r="T39" s="71"/>
      <c r="U39" s="562"/>
      <c r="V39" s="562"/>
      <c r="W39" s="563"/>
      <c r="X39" s="563"/>
      <c r="Y39" s="80"/>
      <c r="Z39" s="80"/>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ht="20.25" customHeight="1" x14ac:dyDescent="0.2">
      <c r="A40" s="43"/>
      <c r="B40" s="71"/>
      <c r="C40" s="547" t="s">
        <v>104</v>
      </c>
      <c r="D40" s="549"/>
      <c r="E40" s="550">
        <f>SUM(E36:F39)</f>
        <v>0</v>
      </c>
      <c r="F40" s="551"/>
      <c r="G40" s="552">
        <f>SUM(G36:H39)</f>
        <v>0</v>
      </c>
      <c r="H40" s="553"/>
      <c r="I40" s="76"/>
      <c r="J40" s="550">
        <f>SUM(J36:K39)</f>
        <v>0</v>
      </c>
      <c r="K40" s="551"/>
      <c r="L40" s="550">
        <f>SUM(L36:M39)</f>
        <v>0</v>
      </c>
      <c r="M40" s="551"/>
      <c r="N40" s="77"/>
      <c r="O40" s="77"/>
      <c r="P40" s="550">
        <f>SUM(P36:Q37)</f>
        <v>0</v>
      </c>
      <c r="Q40" s="551"/>
      <c r="R40" s="71"/>
      <c r="S40" s="71"/>
      <c r="T40" s="71"/>
      <c r="U40" s="562"/>
      <c r="V40" s="562"/>
      <c r="W40" s="563"/>
      <c r="X40" s="563"/>
      <c r="Y40" s="81"/>
      <c r="Z40" s="8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row r="41" spans="1:56" ht="20.25" customHeight="1" x14ac:dyDescent="0.2">
      <c r="A41" s="43"/>
      <c r="B41" s="71"/>
      <c r="C41" s="71"/>
      <c r="D41" s="71"/>
      <c r="E41" s="71"/>
      <c r="F41" s="71"/>
      <c r="G41" s="71"/>
      <c r="H41" s="71"/>
      <c r="I41" s="71"/>
      <c r="J41" s="71"/>
      <c r="K41" s="71"/>
      <c r="L41" s="72"/>
      <c r="M41" s="71"/>
      <c r="N41" s="71"/>
      <c r="O41" s="71"/>
      <c r="P41" s="71"/>
      <c r="Q41" s="71"/>
      <c r="R41" s="71"/>
      <c r="S41" s="71"/>
      <c r="T41" s="71"/>
      <c r="U41" s="73"/>
      <c r="V41" s="73"/>
      <c r="W41" s="73"/>
      <c r="X41" s="73"/>
      <c r="Y41" s="73"/>
      <c r="Z41" s="73"/>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1:56" ht="20.25" customHeight="1" x14ac:dyDescent="0.2">
      <c r="A42" s="43"/>
      <c r="B42" s="71"/>
      <c r="C42" s="72" t="s">
        <v>105</v>
      </c>
      <c r="D42" s="71"/>
      <c r="E42" s="71"/>
      <c r="F42" s="71"/>
      <c r="G42" s="71"/>
      <c r="H42" s="71"/>
      <c r="I42" s="82" t="s">
        <v>106</v>
      </c>
      <c r="J42" s="570" t="s">
        <v>107</v>
      </c>
      <c r="K42" s="571"/>
      <c r="L42" s="83"/>
      <c r="M42" s="82"/>
      <c r="N42" s="71"/>
      <c r="O42" s="71"/>
      <c r="P42" s="71"/>
      <c r="Q42" s="71"/>
      <c r="R42" s="71"/>
      <c r="S42" s="71"/>
      <c r="T42" s="71"/>
      <c r="U42" s="84"/>
      <c r="V42" s="73"/>
      <c r="W42" s="73"/>
      <c r="X42" s="73"/>
      <c r="Y42" s="73"/>
      <c r="Z42" s="73"/>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ht="20.25" customHeight="1" x14ac:dyDescent="0.2">
      <c r="A43" s="43"/>
      <c r="B43" s="71"/>
      <c r="C43" s="71" t="s">
        <v>108</v>
      </c>
      <c r="D43" s="71"/>
      <c r="E43" s="71"/>
      <c r="F43" s="71"/>
      <c r="G43" s="71"/>
      <c r="H43" s="71" t="s">
        <v>109</v>
      </c>
      <c r="I43" s="71"/>
      <c r="J43" s="71"/>
      <c r="K43" s="71"/>
      <c r="L43" s="72"/>
      <c r="M43" s="71"/>
      <c r="N43" s="71"/>
      <c r="O43" s="71"/>
      <c r="P43" s="71"/>
      <c r="Q43" s="71"/>
      <c r="R43" s="71"/>
      <c r="S43" s="71"/>
      <c r="T43" s="71"/>
      <c r="U43" s="73"/>
      <c r="V43" s="73"/>
      <c r="W43" s="73"/>
      <c r="X43" s="73"/>
      <c r="Y43" s="73"/>
      <c r="Z43" s="73"/>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row>
    <row r="44" spans="1:56" ht="20.25" customHeight="1" x14ac:dyDescent="0.2">
      <c r="A44" s="43"/>
      <c r="B44" s="71"/>
      <c r="C44" s="71" t="str">
        <f>IF($J$42="週","対象時間数（週平均）","対象時間数（当月合計）")</f>
        <v>対象時間数（週平均）</v>
      </c>
      <c r="D44" s="71"/>
      <c r="E44" s="71"/>
      <c r="F44" s="71"/>
      <c r="G44" s="71"/>
      <c r="H44" s="71" t="str">
        <f>IF($J$42="週","週に勤務すべき時間数","当月に勤務すべき時間数")</f>
        <v>週に勤務すべき時間数</v>
      </c>
      <c r="I44" s="71"/>
      <c r="J44" s="71"/>
      <c r="K44" s="71"/>
      <c r="L44" s="72"/>
      <c r="M44" s="557" t="s">
        <v>110</v>
      </c>
      <c r="N44" s="557"/>
      <c r="O44" s="557"/>
      <c r="P44" s="557"/>
      <c r="Q44" s="71"/>
      <c r="R44" s="71"/>
      <c r="S44" s="71"/>
      <c r="T44" s="71"/>
      <c r="U44" s="73"/>
      <c r="V44" s="73"/>
      <c r="W44" s="73"/>
      <c r="X44" s="73"/>
      <c r="Y44" s="73"/>
      <c r="Z44" s="73"/>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ht="20.25" customHeight="1" x14ac:dyDescent="0.2">
      <c r="A45" s="43"/>
      <c r="B45" s="71"/>
      <c r="C45" s="572">
        <f>IF($J$42="週",L40,J40)</f>
        <v>0</v>
      </c>
      <c r="D45" s="573"/>
      <c r="E45" s="573"/>
      <c r="F45" s="574"/>
      <c r="G45" s="85" t="s">
        <v>111</v>
      </c>
      <c r="H45" s="547">
        <f>IF($J$42="週",$AV$5,$AZ$5)</f>
        <v>40</v>
      </c>
      <c r="I45" s="548"/>
      <c r="J45" s="548"/>
      <c r="K45" s="549"/>
      <c r="L45" s="85" t="s">
        <v>112</v>
      </c>
      <c r="M45" s="564">
        <f>ROUNDDOWN(C45/H45,1)</f>
        <v>0</v>
      </c>
      <c r="N45" s="565"/>
      <c r="O45" s="565"/>
      <c r="P45" s="566"/>
      <c r="Q45" s="71"/>
      <c r="R45" s="71"/>
      <c r="S45" s="71"/>
      <c r="T45" s="71"/>
      <c r="U45" s="561"/>
      <c r="V45" s="561"/>
      <c r="W45" s="561"/>
      <c r="X45" s="561"/>
      <c r="Y45" s="78"/>
      <c r="Z45" s="73"/>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row r="46" spans="1:56" ht="20.25" customHeight="1" x14ac:dyDescent="0.2">
      <c r="A46" s="43"/>
      <c r="B46" s="71"/>
      <c r="C46" s="71"/>
      <c r="D46" s="71"/>
      <c r="E46" s="71"/>
      <c r="F46" s="71"/>
      <c r="G46" s="71"/>
      <c r="H46" s="71"/>
      <c r="I46" s="71"/>
      <c r="J46" s="71"/>
      <c r="K46" s="71"/>
      <c r="L46" s="72"/>
      <c r="M46" s="71" t="s">
        <v>113</v>
      </c>
      <c r="N46" s="71"/>
      <c r="O46" s="71"/>
      <c r="P46" s="71"/>
      <c r="Q46" s="71"/>
      <c r="R46" s="71"/>
      <c r="S46" s="71"/>
      <c r="T46" s="71"/>
      <c r="U46" s="73"/>
      <c r="V46" s="73"/>
      <c r="W46" s="73"/>
      <c r="X46" s="73"/>
      <c r="Y46" s="73"/>
      <c r="Z46" s="73"/>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row>
    <row r="47" spans="1:56" ht="20.25" customHeight="1" x14ac:dyDescent="0.2">
      <c r="A47" s="43"/>
      <c r="B47" s="71"/>
      <c r="C47" s="71" t="s">
        <v>114</v>
      </c>
      <c r="D47" s="71"/>
      <c r="E47" s="71"/>
      <c r="F47" s="71"/>
      <c r="G47" s="71"/>
      <c r="H47" s="71"/>
      <c r="I47" s="71"/>
      <c r="J47" s="71"/>
      <c r="K47" s="71"/>
      <c r="L47" s="72"/>
      <c r="M47" s="71"/>
      <c r="N47" s="71"/>
      <c r="O47" s="71"/>
      <c r="P47" s="71"/>
      <c r="Q47" s="71"/>
      <c r="R47" s="71"/>
      <c r="S47" s="71"/>
      <c r="T47" s="71"/>
      <c r="U47" s="71"/>
      <c r="V47" s="86"/>
      <c r="W47" s="87"/>
      <c r="X47" s="87"/>
      <c r="Y47" s="71"/>
      <c r="Z47" s="7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row>
    <row r="48" spans="1:56" ht="20.25" customHeight="1" x14ac:dyDescent="0.2">
      <c r="A48" s="43"/>
      <c r="B48" s="71"/>
      <c r="C48" s="71" t="s">
        <v>89</v>
      </c>
      <c r="D48" s="71"/>
      <c r="E48" s="71"/>
      <c r="F48" s="71"/>
      <c r="G48" s="71"/>
      <c r="H48" s="71"/>
      <c r="I48" s="71"/>
      <c r="J48" s="71"/>
      <c r="K48" s="71"/>
      <c r="L48" s="72"/>
      <c r="M48" s="85"/>
      <c r="N48" s="85"/>
      <c r="O48" s="85"/>
      <c r="P48" s="85"/>
      <c r="Q48" s="71"/>
      <c r="R48" s="71"/>
      <c r="S48" s="71"/>
      <c r="T48" s="71"/>
      <c r="U48" s="71"/>
      <c r="V48" s="86"/>
      <c r="W48" s="87"/>
      <c r="X48" s="87"/>
      <c r="Y48" s="71"/>
      <c r="Z48" s="71"/>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row>
    <row r="49" spans="1:58" ht="20.25" customHeight="1" x14ac:dyDescent="0.2">
      <c r="A49" s="43"/>
      <c r="B49" s="71"/>
      <c r="C49" s="39" t="s">
        <v>115</v>
      </c>
      <c r="D49" s="39"/>
      <c r="E49" s="39"/>
      <c r="F49" s="39"/>
      <c r="G49" s="39"/>
      <c r="H49" s="71" t="s">
        <v>116</v>
      </c>
      <c r="I49" s="39"/>
      <c r="J49" s="39"/>
      <c r="K49" s="39"/>
      <c r="L49" s="39"/>
      <c r="M49" s="557" t="s">
        <v>104</v>
      </c>
      <c r="N49" s="557"/>
      <c r="O49" s="557"/>
      <c r="P49" s="557"/>
      <c r="Q49" s="71"/>
      <c r="R49" s="71"/>
      <c r="S49" s="71"/>
      <c r="T49" s="71"/>
      <c r="U49" s="71"/>
      <c r="V49" s="86"/>
      <c r="W49" s="87"/>
      <c r="X49" s="87"/>
      <c r="Y49" s="71"/>
      <c r="Z49" s="71"/>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row>
    <row r="50" spans="1:58" ht="20.25" customHeight="1" x14ac:dyDescent="0.2">
      <c r="A50" s="43"/>
      <c r="B50" s="71"/>
      <c r="C50" s="547">
        <f>P40</f>
        <v>0</v>
      </c>
      <c r="D50" s="548"/>
      <c r="E50" s="548"/>
      <c r="F50" s="549"/>
      <c r="G50" s="85" t="s">
        <v>117</v>
      </c>
      <c r="H50" s="564">
        <f>M45</f>
        <v>0</v>
      </c>
      <c r="I50" s="565"/>
      <c r="J50" s="565"/>
      <c r="K50" s="566"/>
      <c r="L50" s="85" t="s">
        <v>112</v>
      </c>
      <c r="M50" s="567">
        <f>ROUNDDOWN(C50+H50,1)</f>
        <v>0</v>
      </c>
      <c r="N50" s="568"/>
      <c r="O50" s="568"/>
      <c r="P50" s="569"/>
      <c r="Q50" s="71"/>
      <c r="R50" s="71"/>
      <c r="S50" s="71"/>
      <c r="T50" s="71"/>
      <c r="U50" s="71"/>
      <c r="V50" s="86"/>
      <c r="W50" s="87"/>
      <c r="X50" s="87"/>
      <c r="Y50" s="71"/>
      <c r="Z50" s="71"/>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row>
    <row r="51" spans="1:58" ht="20.25" customHeight="1" x14ac:dyDescent="0.2">
      <c r="A51" s="43"/>
      <c r="B51" s="71"/>
      <c r="C51" s="71"/>
      <c r="D51" s="71"/>
      <c r="E51" s="71"/>
      <c r="F51" s="71"/>
      <c r="G51" s="71"/>
      <c r="H51" s="71"/>
      <c r="I51" s="71"/>
      <c r="J51" s="71"/>
      <c r="K51" s="71"/>
      <c r="L51" s="71"/>
      <c r="M51" s="71"/>
      <c r="N51" s="72"/>
      <c r="O51" s="71"/>
      <c r="P51" s="71"/>
      <c r="Q51" s="71"/>
      <c r="R51" s="71"/>
      <c r="S51" s="71"/>
      <c r="T51" s="71"/>
      <c r="U51" s="71"/>
      <c r="V51" s="86"/>
      <c r="W51" s="87"/>
      <c r="X51" s="87"/>
      <c r="Y51" s="71"/>
      <c r="Z51" s="71"/>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row>
    <row r="52" spans="1:58" ht="20.25" customHeight="1" x14ac:dyDescent="0.2">
      <c r="C52" s="100"/>
      <c r="D52" s="100"/>
      <c r="E52" s="101"/>
      <c r="F52" s="101"/>
      <c r="G52" s="101"/>
      <c r="H52" s="101"/>
      <c r="I52" s="101"/>
      <c r="J52" s="101"/>
      <c r="K52" s="101"/>
      <c r="L52" s="101"/>
      <c r="M52" s="101"/>
      <c r="N52" s="101"/>
      <c r="O52" s="101"/>
      <c r="P52" s="101"/>
      <c r="Q52" s="101"/>
      <c r="R52" s="101"/>
      <c r="S52" s="101"/>
      <c r="T52" s="100"/>
      <c r="U52" s="101"/>
      <c r="V52" s="101"/>
      <c r="W52" s="101"/>
      <c r="X52" s="101"/>
      <c r="Y52" s="101"/>
      <c r="Z52" s="101"/>
      <c r="AA52" s="101"/>
      <c r="AB52" s="101"/>
      <c r="AC52" s="101"/>
      <c r="AD52" s="101"/>
      <c r="AE52" s="101"/>
      <c r="AF52" s="101"/>
      <c r="AJ52" s="102"/>
      <c r="AK52" s="103"/>
      <c r="AL52" s="103"/>
      <c r="AM52" s="101"/>
      <c r="AN52" s="101"/>
      <c r="AO52" s="101"/>
      <c r="AP52" s="101"/>
      <c r="AQ52" s="101"/>
      <c r="AR52" s="101"/>
      <c r="AS52" s="101"/>
      <c r="AT52" s="101"/>
      <c r="AU52" s="101"/>
      <c r="AV52" s="101"/>
      <c r="AW52" s="101"/>
      <c r="AX52" s="101"/>
      <c r="AY52" s="101"/>
      <c r="AZ52" s="101"/>
      <c r="BA52" s="101"/>
      <c r="BB52" s="101"/>
      <c r="BC52" s="101"/>
      <c r="BD52" s="101"/>
      <c r="BE52" s="103"/>
    </row>
    <row r="53" spans="1:58" ht="20.25" customHeight="1" x14ac:dyDescent="0.2">
      <c r="A53" s="101"/>
      <c r="B53" s="101"/>
      <c r="C53" s="100"/>
      <c r="D53" s="100"/>
      <c r="E53" s="101"/>
      <c r="F53" s="101"/>
      <c r="G53" s="101"/>
      <c r="H53" s="101"/>
      <c r="I53" s="101"/>
      <c r="J53" s="101"/>
      <c r="K53" s="101"/>
      <c r="L53" s="101"/>
      <c r="M53" s="101"/>
      <c r="N53" s="101"/>
      <c r="O53" s="101"/>
      <c r="P53" s="101"/>
      <c r="Q53" s="101"/>
      <c r="R53" s="101"/>
      <c r="S53" s="101"/>
      <c r="T53" s="101"/>
      <c r="U53" s="100"/>
      <c r="V53" s="101"/>
      <c r="W53" s="101"/>
      <c r="X53" s="101"/>
      <c r="Y53" s="101"/>
      <c r="Z53" s="101"/>
      <c r="AA53" s="101"/>
      <c r="AB53" s="101"/>
      <c r="AC53" s="101"/>
      <c r="AD53" s="101"/>
      <c r="AE53" s="101"/>
      <c r="AF53" s="101"/>
      <c r="AG53" s="101"/>
      <c r="AK53" s="102"/>
      <c r="AL53" s="103"/>
      <c r="AM53" s="103"/>
      <c r="AN53" s="101"/>
      <c r="AO53" s="101"/>
      <c r="AP53" s="101"/>
      <c r="AQ53" s="101"/>
      <c r="AR53" s="101"/>
      <c r="AS53" s="101"/>
      <c r="AT53" s="101"/>
      <c r="AU53" s="101"/>
      <c r="AV53" s="101"/>
      <c r="AW53" s="101"/>
      <c r="AX53" s="101"/>
      <c r="AY53" s="101"/>
      <c r="AZ53" s="101"/>
      <c r="BA53" s="101"/>
      <c r="BB53" s="101"/>
      <c r="BC53" s="101"/>
      <c r="BD53" s="101"/>
      <c r="BE53" s="101"/>
      <c r="BF53" s="103"/>
    </row>
    <row r="54" spans="1:58" ht="20.25" customHeight="1" x14ac:dyDescent="0.2">
      <c r="A54" s="101"/>
      <c r="B54" s="101"/>
      <c r="C54" s="101"/>
      <c r="D54" s="100"/>
      <c r="E54" s="101"/>
      <c r="F54" s="101"/>
      <c r="G54" s="101"/>
      <c r="H54" s="101"/>
      <c r="I54" s="101"/>
      <c r="J54" s="101"/>
      <c r="K54" s="101"/>
      <c r="L54" s="101"/>
      <c r="M54" s="101"/>
      <c r="N54" s="101"/>
      <c r="O54" s="101"/>
      <c r="P54" s="101"/>
      <c r="Q54" s="101"/>
      <c r="R54" s="101"/>
      <c r="S54" s="101"/>
      <c r="T54" s="101"/>
      <c r="U54" s="100"/>
      <c r="V54" s="101"/>
      <c r="W54" s="101"/>
      <c r="X54" s="101"/>
      <c r="Y54" s="101"/>
      <c r="Z54" s="101"/>
      <c r="AA54" s="101"/>
      <c r="AB54" s="101"/>
      <c r="AC54" s="101"/>
      <c r="AD54" s="101"/>
      <c r="AE54" s="101"/>
      <c r="AF54" s="101"/>
      <c r="AG54" s="101"/>
      <c r="AK54" s="102"/>
      <c r="AL54" s="103"/>
      <c r="AM54" s="103"/>
      <c r="AN54" s="101"/>
      <c r="AO54" s="101"/>
      <c r="AP54" s="101"/>
      <c r="AQ54" s="101"/>
      <c r="AR54" s="101"/>
      <c r="AS54" s="101"/>
      <c r="AT54" s="101"/>
      <c r="AU54" s="101"/>
      <c r="AV54" s="101"/>
      <c r="AW54" s="101"/>
      <c r="AX54" s="101"/>
      <c r="AY54" s="101"/>
      <c r="AZ54" s="101"/>
      <c r="BA54" s="101"/>
      <c r="BB54" s="101"/>
      <c r="BC54" s="101"/>
      <c r="BD54" s="101"/>
      <c r="BE54" s="101"/>
      <c r="BF54" s="103"/>
    </row>
    <row r="55" spans="1:58" ht="20.25" customHeight="1" x14ac:dyDescent="0.2">
      <c r="A55" s="101"/>
      <c r="B55" s="101"/>
      <c r="C55" s="100"/>
      <c r="D55" s="100"/>
      <c r="E55" s="101"/>
      <c r="F55" s="101"/>
      <c r="G55" s="101"/>
      <c r="H55" s="101"/>
      <c r="I55" s="101"/>
      <c r="J55" s="101"/>
      <c r="K55" s="101"/>
      <c r="L55" s="101"/>
      <c r="M55" s="101"/>
      <c r="N55" s="101"/>
      <c r="O55" s="101"/>
      <c r="P55" s="101"/>
      <c r="Q55" s="101"/>
      <c r="R55" s="101"/>
      <c r="S55" s="101"/>
      <c r="T55" s="101"/>
      <c r="U55" s="100"/>
      <c r="V55" s="101"/>
      <c r="W55" s="101"/>
      <c r="X55" s="101"/>
      <c r="Y55" s="101"/>
      <c r="Z55" s="101"/>
      <c r="AA55" s="101"/>
      <c r="AB55" s="101"/>
      <c r="AC55" s="101"/>
      <c r="AD55" s="101"/>
      <c r="AE55" s="101"/>
      <c r="AF55" s="101"/>
      <c r="AG55" s="101"/>
      <c r="AK55" s="102"/>
      <c r="AL55" s="103"/>
      <c r="AM55" s="103"/>
      <c r="AN55" s="101"/>
      <c r="AO55" s="101"/>
      <c r="AP55" s="101"/>
      <c r="AQ55" s="101"/>
      <c r="AR55" s="101"/>
      <c r="AS55" s="101"/>
      <c r="AT55" s="101"/>
      <c r="AU55" s="101"/>
      <c r="AV55" s="101"/>
      <c r="AW55" s="101"/>
      <c r="AX55" s="101"/>
      <c r="AY55" s="101"/>
      <c r="AZ55" s="101"/>
      <c r="BA55" s="101"/>
      <c r="BB55" s="101"/>
      <c r="BC55" s="101"/>
      <c r="BD55" s="101"/>
      <c r="BE55" s="101"/>
      <c r="BF55" s="103"/>
    </row>
    <row r="56" spans="1:58" ht="20.25" customHeight="1" x14ac:dyDescent="0.2">
      <c r="C56" s="102"/>
      <c r="D56" s="102"/>
      <c r="E56" s="102"/>
      <c r="F56" s="102"/>
      <c r="G56" s="102"/>
      <c r="H56" s="102"/>
      <c r="I56" s="102"/>
      <c r="J56" s="102"/>
      <c r="K56" s="102"/>
      <c r="L56" s="102"/>
      <c r="M56" s="102"/>
      <c r="N56" s="102"/>
      <c r="O56" s="102"/>
      <c r="P56" s="102"/>
      <c r="Q56" s="102"/>
      <c r="R56" s="102"/>
      <c r="S56" s="102"/>
      <c r="T56" s="102"/>
      <c r="U56" s="103"/>
      <c r="V56" s="103"/>
      <c r="W56" s="102"/>
      <c r="X56" s="102"/>
      <c r="Y56" s="102"/>
      <c r="Z56" s="102"/>
      <c r="AA56" s="102"/>
      <c r="AB56" s="102"/>
      <c r="AC56" s="102"/>
      <c r="AD56" s="102"/>
      <c r="AE56" s="102"/>
      <c r="AF56" s="102"/>
      <c r="AG56" s="102"/>
      <c r="AH56" s="102"/>
      <c r="AI56" s="102"/>
      <c r="AJ56" s="102"/>
      <c r="AK56" s="102"/>
      <c r="AL56" s="103"/>
      <c r="AM56" s="103"/>
      <c r="AN56" s="101"/>
      <c r="AO56" s="101"/>
      <c r="AP56" s="101"/>
      <c r="AQ56" s="101"/>
      <c r="AR56" s="101"/>
      <c r="AS56" s="101"/>
      <c r="AT56" s="101"/>
      <c r="AU56" s="101"/>
      <c r="AV56" s="101"/>
      <c r="AW56" s="101"/>
      <c r="AX56" s="101"/>
      <c r="AY56" s="101"/>
      <c r="AZ56" s="101"/>
      <c r="BA56" s="101"/>
      <c r="BB56" s="101"/>
      <c r="BC56" s="101"/>
      <c r="BD56" s="101"/>
      <c r="BE56" s="101"/>
      <c r="BF56" s="103"/>
    </row>
    <row r="57" spans="1:58" ht="20.25" customHeight="1" x14ac:dyDescent="0.2">
      <c r="C57" s="102"/>
      <c r="D57" s="102"/>
      <c r="E57" s="102"/>
      <c r="F57" s="102"/>
      <c r="G57" s="102"/>
      <c r="H57" s="102"/>
      <c r="I57" s="102"/>
      <c r="J57" s="102"/>
      <c r="K57" s="102"/>
      <c r="L57" s="102"/>
      <c r="M57" s="102"/>
      <c r="N57" s="102"/>
      <c r="O57" s="102"/>
      <c r="P57" s="102"/>
      <c r="Q57" s="102"/>
      <c r="R57" s="102"/>
      <c r="S57" s="102"/>
      <c r="T57" s="102"/>
      <c r="U57" s="103"/>
      <c r="V57" s="103"/>
      <c r="W57" s="102"/>
      <c r="X57" s="102"/>
      <c r="Y57" s="102"/>
      <c r="Z57" s="102"/>
      <c r="AA57" s="102"/>
      <c r="AB57" s="102"/>
      <c r="AC57" s="102"/>
      <c r="AD57" s="102"/>
      <c r="AE57" s="102"/>
      <c r="AF57" s="102"/>
      <c r="AG57" s="102"/>
      <c r="AH57" s="102"/>
      <c r="AI57" s="102"/>
      <c r="AJ57" s="102"/>
      <c r="AK57" s="102"/>
      <c r="AL57" s="103"/>
      <c r="AM57" s="103"/>
      <c r="AN57" s="101"/>
      <c r="AO57" s="101"/>
      <c r="AP57" s="101"/>
      <c r="AQ57" s="101"/>
      <c r="AR57" s="101"/>
      <c r="AS57" s="101"/>
      <c r="AT57" s="101"/>
      <c r="AU57" s="101"/>
      <c r="AV57" s="101"/>
      <c r="AW57" s="101"/>
      <c r="AX57" s="101"/>
      <c r="AY57" s="101"/>
      <c r="AZ57" s="101"/>
      <c r="BA57" s="101"/>
      <c r="BB57" s="101"/>
      <c r="BC57" s="101"/>
      <c r="BD57" s="101"/>
      <c r="BE57" s="101"/>
      <c r="BF57" s="103"/>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37"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RowHeight="13.5" x14ac:dyDescent="0.2"/>
  <cols>
    <col min="1" max="2" width="9.33203125" style="104"/>
    <col min="3" max="3" width="59" style="104" customWidth="1"/>
    <col min="4" max="16384" width="9.33203125" style="104"/>
  </cols>
  <sheetData>
    <row r="1" spans="1:10" x14ac:dyDescent="0.2">
      <c r="A1" s="104" t="s">
        <v>118</v>
      </c>
    </row>
    <row r="2" spans="1:10" s="107" customFormat="1" ht="20.25" customHeight="1" x14ac:dyDescent="0.2">
      <c r="A2" s="105" t="s">
        <v>119</v>
      </c>
      <c r="B2" s="105"/>
      <c r="C2" s="106"/>
    </row>
    <row r="3" spans="1:10" s="107" customFormat="1" ht="20.25" customHeight="1" x14ac:dyDescent="0.2">
      <c r="A3" s="106"/>
      <c r="B3" s="106"/>
      <c r="C3" s="106"/>
    </row>
    <row r="4" spans="1:10" s="107" customFormat="1" ht="20.25" customHeight="1" x14ac:dyDescent="0.2">
      <c r="A4" s="108"/>
      <c r="B4" s="106" t="s">
        <v>120</v>
      </c>
      <c r="C4" s="106"/>
      <c r="E4" s="575" t="s">
        <v>121</v>
      </c>
      <c r="F4" s="575"/>
      <c r="G4" s="575"/>
      <c r="H4" s="575"/>
      <c r="I4" s="575"/>
      <c r="J4" s="575"/>
    </row>
    <row r="5" spans="1:10" s="107" customFormat="1" ht="20.25" customHeight="1" x14ac:dyDescent="0.2">
      <c r="A5" s="109"/>
      <c r="B5" s="106" t="s">
        <v>122</v>
      </c>
      <c r="C5" s="106"/>
      <c r="E5" s="575"/>
      <c r="F5" s="575"/>
      <c r="G5" s="575"/>
      <c r="H5" s="575"/>
      <c r="I5" s="575"/>
      <c r="J5" s="575"/>
    </row>
    <row r="6" spans="1:10" s="107" customFormat="1" ht="20.25" customHeight="1" x14ac:dyDescent="0.2">
      <c r="A6" s="110" t="s">
        <v>123</v>
      </c>
      <c r="B6" s="106"/>
      <c r="C6" s="106"/>
    </row>
    <row r="7" spans="1:10" s="107" customFormat="1" ht="20.25" customHeight="1" x14ac:dyDescent="0.2">
      <c r="A7" s="110"/>
      <c r="B7" s="106"/>
      <c r="C7" s="106"/>
    </row>
    <row r="8" spans="1:10" s="107" customFormat="1" ht="20.25" customHeight="1" x14ac:dyDescent="0.2">
      <c r="A8" s="106" t="s">
        <v>124</v>
      </c>
      <c r="B8" s="106"/>
      <c r="C8" s="106"/>
    </row>
    <row r="9" spans="1:10" s="107" customFormat="1" ht="20.25" customHeight="1" x14ac:dyDescent="0.2">
      <c r="A9" s="110"/>
      <c r="B9" s="106"/>
      <c r="C9" s="106"/>
    </row>
    <row r="10" spans="1:10" s="107" customFormat="1" ht="20.25" customHeight="1" x14ac:dyDescent="0.2">
      <c r="A10" s="106" t="s">
        <v>125</v>
      </c>
      <c r="B10" s="106"/>
      <c r="C10" s="106"/>
    </row>
    <row r="11" spans="1:10" s="107" customFormat="1" ht="20.25" customHeight="1" x14ac:dyDescent="0.2">
      <c r="A11" s="106"/>
      <c r="B11" s="106"/>
      <c r="C11" s="106"/>
    </row>
    <row r="12" spans="1:10" s="107" customFormat="1" ht="20.25" customHeight="1" x14ac:dyDescent="0.2">
      <c r="A12" s="106" t="s">
        <v>126</v>
      </c>
      <c r="B12" s="106"/>
      <c r="C12" s="106"/>
    </row>
    <row r="13" spans="1:10" s="107" customFormat="1" ht="20.25" customHeight="1" x14ac:dyDescent="0.2">
      <c r="A13" s="106"/>
      <c r="B13" s="106"/>
      <c r="C13" s="106"/>
    </row>
    <row r="14" spans="1:10" s="107" customFormat="1" ht="20.25" customHeight="1" x14ac:dyDescent="0.2">
      <c r="A14" s="106" t="s">
        <v>127</v>
      </c>
      <c r="B14" s="106"/>
      <c r="C14" s="106"/>
    </row>
    <row r="15" spans="1:10" s="107" customFormat="1" ht="20.25" customHeight="1" x14ac:dyDescent="0.2">
      <c r="A15" s="106"/>
      <c r="B15" s="106"/>
      <c r="C15" s="106"/>
    </row>
    <row r="16" spans="1:10" s="107" customFormat="1" ht="20.25" customHeight="1" x14ac:dyDescent="0.2">
      <c r="A16" s="106" t="s">
        <v>128</v>
      </c>
      <c r="B16" s="106"/>
      <c r="C16" s="106"/>
    </row>
    <row r="17" spans="1:3" s="107" customFormat="1" ht="20.25" customHeight="1" x14ac:dyDescent="0.2">
      <c r="A17" s="106"/>
      <c r="B17" s="106"/>
      <c r="C17" s="106"/>
    </row>
    <row r="18" spans="1:3" s="107" customFormat="1" ht="20.25" customHeight="1" x14ac:dyDescent="0.2">
      <c r="A18" s="106" t="s">
        <v>129</v>
      </c>
      <c r="B18" s="106"/>
      <c r="C18" s="106"/>
    </row>
    <row r="19" spans="1:3" s="107" customFormat="1" ht="20.25" customHeight="1" x14ac:dyDescent="0.2">
      <c r="A19" s="106" t="s">
        <v>130</v>
      </c>
      <c r="B19" s="106"/>
      <c r="C19" s="106"/>
    </row>
    <row r="20" spans="1:3" s="107" customFormat="1" ht="20.25" customHeight="1" x14ac:dyDescent="0.2">
      <c r="A20" s="106"/>
      <c r="B20" s="106"/>
      <c r="C20" s="106"/>
    </row>
    <row r="21" spans="1:3" s="107" customFormat="1" ht="20.25" customHeight="1" x14ac:dyDescent="0.2">
      <c r="A21" s="106"/>
      <c r="B21" s="111" t="s">
        <v>61</v>
      </c>
      <c r="C21" s="111" t="s">
        <v>131</v>
      </c>
    </row>
    <row r="22" spans="1:3" s="107" customFormat="1" ht="20.25" customHeight="1" x14ac:dyDescent="0.2">
      <c r="A22" s="106"/>
      <c r="B22" s="111">
        <v>1</v>
      </c>
      <c r="C22" s="112" t="s">
        <v>74</v>
      </c>
    </row>
    <row r="23" spans="1:3" s="107" customFormat="1" ht="20.25" customHeight="1" x14ac:dyDescent="0.2">
      <c r="A23" s="106"/>
      <c r="B23" s="111">
        <v>2</v>
      </c>
      <c r="C23" s="112" t="s">
        <v>78</v>
      </c>
    </row>
    <row r="24" spans="1:3" s="107" customFormat="1" ht="20.25" customHeight="1" x14ac:dyDescent="0.2">
      <c r="A24" s="106"/>
      <c r="B24" s="111">
        <v>3</v>
      </c>
      <c r="C24" s="112" t="s">
        <v>132</v>
      </c>
    </row>
    <row r="25" spans="1:3" s="107" customFormat="1" ht="20.25" customHeight="1" x14ac:dyDescent="0.2">
      <c r="A25" s="106"/>
      <c r="B25" s="106"/>
      <c r="C25" s="106"/>
    </row>
    <row r="26" spans="1:3" s="107" customFormat="1" ht="20.25" customHeight="1" x14ac:dyDescent="0.2">
      <c r="A26" s="106" t="s">
        <v>133</v>
      </c>
      <c r="B26" s="106"/>
      <c r="C26" s="106"/>
    </row>
    <row r="27" spans="1:3" s="107" customFormat="1" ht="20.25" customHeight="1" x14ac:dyDescent="0.2">
      <c r="A27" s="106" t="s">
        <v>134</v>
      </c>
      <c r="B27" s="106"/>
      <c r="C27" s="106"/>
    </row>
    <row r="28" spans="1:3" s="107" customFormat="1" ht="20.25" customHeight="1" x14ac:dyDescent="0.2">
      <c r="A28" s="106"/>
      <c r="B28" s="106"/>
      <c r="C28" s="106"/>
    </row>
    <row r="29" spans="1:3" s="107" customFormat="1" ht="20.25" customHeight="1" x14ac:dyDescent="0.2">
      <c r="A29" s="106"/>
      <c r="B29" s="111" t="s">
        <v>90</v>
      </c>
      <c r="C29" s="111" t="s">
        <v>91</v>
      </c>
    </row>
    <row r="30" spans="1:3" s="107" customFormat="1" ht="20.25" customHeight="1" x14ac:dyDescent="0.2">
      <c r="A30" s="106"/>
      <c r="B30" s="111" t="s">
        <v>95</v>
      </c>
      <c r="C30" s="112" t="s">
        <v>96</v>
      </c>
    </row>
    <row r="31" spans="1:3" s="107" customFormat="1" ht="20.25" customHeight="1" x14ac:dyDescent="0.2">
      <c r="A31" s="106"/>
      <c r="B31" s="111" t="s">
        <v>97</v>
      </c>
      <c r="C31" s="112" t="s">
        <v>98</v>
      </c>
    </row>
    <row r="32" spans="1:3" s="107" customFormat="1" ht="20.25" customHeight="1" x14ac:dyDescent="0.2">
      <c r="A32" s="106"/>
      <c r="B32" s="111" t="s">
        <v>99</v>
      </c>
      <c r="C32" s="112" t="s">
        <v>100</v>
      </c>
    </row>
    <row r="33" spans="1:55" s="107" customFormat="1" ht="20.25" customHeight="1" x14ac:dyDescent="0.2">
      <c r="A33" s="106"/>
      <c r="B33" s="111" t="s">
        <v>102</v>
      </c>
      <c r="C33" s="112" t="s">
        <v>103</v>
      </c>
    </row>
    <row r="34" spans="1:55" s="107" customFormat="1" ht="20.25" customHeight="1" x14ac:dyDescent="0.2">
      <c r="A34" s="106"/>
      <c r="B34" s="106"/>
      <c r="C34" s="106"/>
    </row>
    <row r="35" spans="1:55" s="107" customFormat="1" ht="20.25" customHeight="1" x14ac:dyDescent="0.2">
      <c r="A35" s="106"/>
      <c r="B35" s="113" t="s">
        <v>135</v>
      </c>
      <c r="C35" s="106"/>
    </row>
    <row r="36" spans="1:55" s="107" customFormat="1" ht="20.25" customHeight="1" x14ac:dyDescent="0.2">
      <c r="B36" s="106" t="s">
        <v>136</v>
      </c>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row>
    <row r="37" spans="1:55" s="107" customFormat="1" ht="20.25" customHeight="1" x14ac:dyDescent="0.2">
      <c r="B37" s="106" t="s">
        <v>137</v>
      </c>
      <c r="E37" s="106"/>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row>
    <row r="38" spans="1:55" s="107" customFormat="1" ht="20.25" customHeight="1" x14ac:dyDescent="0.2">
      <c r="E38" s="106"/>
    </row>
    <row r="39" spans="1:55" s="107" customFormat="1" ht="20.25" customHeight="1" x14ac:dyDescent="0.2">
      <c r="A39" s="106"/>
      <c r="B39" s="106"/>
      <c r="C39" s="106"/>
      <c r="D39" s="115"/>
      <c r="E39" s="116"/>
      <c r="F39" s="116"/>
      <c r="G39" s="116"/>
      <c r="H39" s="117"/>
      <c r="I39" s="117"/>
      <c r="J39" s="116"/>
      <c r="K39" s="116"/>
      <c r="L39" s="116"/>
      <c r="M39" s="117"/>
      <c r="N39" s="117"/>
      <c r="O39" s="117"/>
      <c r="P39" s="117"/>
      <c r="Q39" s="117"/>
      <c r="R39" s="116"/>
      <c r="S39" s="116"/>
      <c r="T39" s="116"/>
      <c r="U39" s="117"/>
      <c r="V39" s="117"/>
      <c r="W39" s="116"/>
      <c r="X39" s="116"/>
      <c r="Y39" s="116"/>
      <c r="Z39" s="117"/>
      <c r="AA39" s="117"/>
    </row>
    <row r="40" spans="1:55" s="107" customFormat="1" ht="20.25" customHeight="1" x14ac:dyDescent="0.2">
      <c r="A40" s="106" t="s">
        <v>138</v>
      </c>
      <c r="B40" s="106"/>
      <c r="C40" s="106"/>
    </row>
    <row r="41" spans="1:55" s="107" customFormat="1" ht="20.25" customHeight="1" x14ac:dyDescent="0.2">
      <c r="A41" s="106" t="s">
        <v>139</v>
      </c>
      <c r="B41" s="106"/>
      <c r="C41" s="106"/>
    </row>
    <row r="42" spans="1:55" s="107" customFormat="1" ht="20.25" customHeight="1" x14ac:dyDescent="0.2">
      <c r="A42" s="118" t="s">
        <v>140</v>
      </c>
      <c r="D42" s="119"/>
      <c r="E42" s="120"/>
      <c r="F42" s="116"/>
      <c r="G42" s="116"/>
      <c r="H42" s="116"/>
      <c r="I42" s="116"/>
      <c r="J42" s="117"/>
      <c r="K42" s="116"/>
      <c r="L42" s="117"/>
      <c r="M42" s="116"/>
      <c r="N42" s="116"/>
      <c r="O42" s="116"/>
      <c r="P42" s="116"/>
      <c r="Q42" s="116"/>
      <c r="R42" s="117"/>
      <c r="S42" s="116"/>
      <c r="T42" s="117"/>
      <c r="U42" s="116"/>
      <c r="V42" s="116"/>
      <c r="W42" s="117"/>
      <c r="X42" s="116"/>
      <c r="Y42" s="117"/>
      <c r="Z42" s="116"/>
      <c r="AA42" s="116"/>
      <c r="AB42" s="116"/>
      <c r="AC42" s="116"/>
      <c r="AD42" s="116"/>
      <c r="AE42" s="117"/>
      <c r="AF42" s="115"/>
      <c r="AG42" s="117"/>
      <c r="AH42" s="116"/>
      <c r="AI42" s="117"/>
      <c r="AJ42" s="117"/>
      <c r="AK42" s="117"/>
      <c r="AL42" s="117"/>
      <c r="AM42" s="116"/>
      <c r="AN42" s="117"/>
      <c r="AO42" s="117"/>
    </row>
    <row r="43" spans="1:55" s="107" customFormat="1" ht="20.25" customHeight="1" x14ac:dyDescent="0.2">
      <c r="C43" s="118"/>
      <c r="D43" s="119"/>
      <c r="E43" s="120"/>
      <c r="F43" s="116"/>
      <c r="G43" s="116"/>
      <c r="H43" s="116"/>
      <c r="I43" s="116"/>
      <c r="J43" s="117"/>
      <c r="K43" s="116"/>
      <c r="L43" s="117"/>
      <c r="M43" s="116"/>
      <c r="N43" s="116"/>
      <c r="O43" s="116"/>
      <c r="P43" s="116"/>
      <c r="Q43" s="116"/>
      <c r="R43" s="117"/>
      <c r="S43" s="116"/>
      <c r="T43" s="117"/>
      <c r="U43" s="116"/>
      <c r="V43" s="116"/>
      <c r="W43" s="117"/>
      <c r="X43" s="116"/>
      <c r="Y43" s="117"/>
      <c r="Z43" s="116"/>
      <c r="AA43" s="116"/>
      <c r="AB43" s="116"/>
      <c r="AC43" s="116"/>
      <c r="AD43" s="116"/>
      <c r="AE43" s="117"/>
      <c r="AF43" s="115"/>
      <c r="AG43" s="117"/>
      <c r="AH43" s="116"/>
      <c r="AI43" s="117"/>
      <c r="AJ43" s="117"/>
      <c r="AK43" s="117"/>
      <c r="AL43" s="117"/>
      <c r="AM43" s="116"/>
      <c r="AN43" s="117"/>
      <c r="AO43" s="117"/>
    </row>
    <row r="44" spans="1:55" s="107" customFormat="1" ht="20.25" customHeight="1" x14ac:dyDescent="0.2">
      <c r="A44" s="106" t="s">
        <v>141</v>
      </c>
      <c r="B44" s="106"/>
    </row>
    <row r="45" spans="1:55" s="107" customFormat="1" ht="20.25" customHeight="1" x14ac:dyDescent="0.2"/>
    <row r="46" spans="1:55" s="107" customFormat="1" ht="20.25" customHeight="1" x14ac:dyDescent="0.2">
      <c r="A46" s="106" t="s">
        <v>142</v>
      </c>
      <c r="B46" s="106"/>
      <c r="C46" s="106"/>
    </row>
    <row r="47" spans="1:55" s="107" customFormat="1" ht="20.25" customHeight="1" x14ac:dyDescent="0.2">
      <c r="A47" s="106" t="s">
        <v>143</v>
      </c>
      <c r="B47" s="106"/>
      <c r="C47" s="106"/>
    </row>
    <row r="48" spans="1:55" s="107" customFormat="1" ht="20.25" customHeight="1" x14ac:dyDescent="0.2"/>
    <row r="49" spans="1:55" s="107" customFormat="1" ht="20.25" customHeight="1" x14ac:dyDescent="0.2">
      <c r="A49" s="106" t="s">
        <v>144</v>
      </c>
      <c r="B49" s="106"/>
      <c r="C49" s="106"/>
    </row>
    <row r="50" spans="1:55" s="107" customFormat="1" ht="20.25" customHeight="1" x14ac:dyDescent="0.2">
      <c r="A50" s="106" t="s">
        <v>145</v>
      </c>
      <c r="B50" s="106"/>
      <c r="C50" s="106"/>
    </row>
    <row r="51" spans="1:55" s="107" customFormat="1" ht="20.25" customHeight="1" x14ac:dyDescent="0.2">
      <c r="A51" s="106"/>
      <c r="B51" s="106"/>
      <c r="C51" s="106"/>
    </row>
    <row r="52" spans="1:55" s="107" customFormat="1" ht="20.25" customHeight="1" x14ac:dyDescent="0.2">
      <c r="A52" s="106" t="s">
        <v>146</v>
      </c>
      <c r="B52" s="106"/>
      <c r="C52" s="106"/>
    </row>
    <row r="53" spans="1:55" s="107" customFormat="1" ht="20.25" customHeight="1" x14ac:dyDescent="0.2">
      <c r="A53" s="106"/>
      <c r="B53" s="106"/>
      <c r="C53" s="106"/>
    </row>
    <row r="54" spans="1:55" s="107" customFormat="1" ht="20.25" customHeight="1" x14ac:dyDescent="0.2">
      <c r="A54" s="107" t="s">
        <v>147</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row>
    <row r="55" spans="1:55" s="107" customFormat="1" ht="20.25" customHeight="1" x14ac:dyDescent="0.2">
      <c r="A55" s="107" t="s">
        <v>148</v>
      </c>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row>
    <row r="56" spans="1:55" s="107" customFormat="1" ht="20.25" customHeight="1" x14ac:dyDescent="0.2">
      <c r="A56" s="107" t="s">
        <v>149</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row>
    <row r="57" spans="1:55" s="107" customFormat="1" ht="20.25" customHeight="1" x14ac:dyDescent="0.2">
      <c r="A57" s="106"/>
      <c r="B57" s="106"/>
      <c r="C57" s="106"/>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row>
    <row r="58" spans="1:55" s="107" customFormat="1" ht="20.25" customHeight="1" x14ac:dyDescent="0.2">
      <c r="A58" s="107" t="s">
        <v>150</v>
      </c>
      <c r="C58" s="122"/>
      <c r="D58" s="113"/>
      <c r="E58" s="113"/>
    </row>
    <row r="59" spans="1:55" s="107" customFormat="1" ht="20.25" customHeight="1" x14ac:dyDescent="0.2">
      <c r="A59" s="123" t="s">
        <v>151</v>
      </c>
      <c r="B59" s="122"/>
      <c r="C59" s="122"/>
      <c r="D59" s="106"/>
      <c r="E59" s="106"/>
    </row>
    <row r="60" spans="1:55" s="107" customFormat="1" ht="20.25" customHeight="1" x14ac:dyDescent="0.2">
      <c r="A60" s="124" t="s">
        <v>152</v>
      </c>
      <c r="B60" s="122"/>
      <c r="C60" s="122"/>
      <c r="D60" s="106"/>
      <c r="E60" s="106"/>
    </row>
    <row r="61" spans="1:55" s="107" customFormat="1" ht="20.25" customHeight="1" x14ac:dyDescent="0.2">
      <c r="A61" s="123" t="s">
        <v>153</v>
      </c>
      <c r="B61" s="122"/>
      <c r="C61" s="122"/>
      <c r="D61" s="106"/>
      <c r="E61" s="106"/>
    </row>
    <row r="62" spans="1:55" s="107" customFormat="1" ht="20.25" customHeight="1" x14ac:dyDescent="0.2">
      <c r="A62" s="124" t="s">
        <v>154</v>
      </c>
      <c r="B62" s="122"/>
      <c r="C62" s="122"/>
      <c r="D62" s="106"/>
      <c r="E62" s="106"/>
    </row>
    <row r="63" spans="1:55" s="107" customFormat="1" ht="20.25" customHeight="1" x14ac:dyDescent="0.2">
      <c r="A63" s="123" t="s">
        <v>155</v>
      </c>
      <c r="B63" s="122"/>
      <c r="C63" s="122"/>
      <c r="D63" s="106"/>
      <c r="E63" s="106"/>
    </row>
    <row r="64" spans="1:55" s="107" customFormat="1" ht="20.25" customHeight="1" x14ac:dyDescent="0.2">
      <c r="A64" s="123" t="s">
        <v>156</v>
      </c>
      <c r="B64" s="122"/>
      <c r="C64" s="122"/>
      <c r="D64" s="106"/>
      <c r="E64" s="106"/>
    </row>
    <row r="65" spans="1:5" s="107" customFormat="1" ht="20.25" customHeight="1" x14ac:dyDescent="0.2">
      <c r="A65" s="123" t="s">
        <v>157</v>
      </c>
      <c r="B65" s="122"/>
      <c r="C65" s="122"/>
      <c r="D65" s="106"/>
      <c r="E65" s="106"/>
    </row>
    <row r="66" spans="1:5" s="107" customFormat="1" ht="20.25" customHeight="1" x14ac:dyDescent="0.2">
      <c r="A66" s="122"/>
      <c r="B66" s="122"/>
      <c r="C66" s="122"/>
      <c r="D66" s="106"/>
      <c r="E66" s="106"/>
    </row>
    <row r="67" spans="1:5" s="107" customFormat="1" ht="20.25" customHeight="1" x14ac:dyDescent="0.2">
      <c r="A67" s="122"/>
      <c r="B67" s="122"/>
      <c r="C67" s="122"/>
      <c r="D67" s="106"/>
      <c r="E67" s="106"/>
    </row>
    <row r="68" spans="1:5" s="107" customFormat="1" ht="20.25" customHeight="1" x14ac:dyDescent="0.2">
      <c r="A68" s="122"/>
      <c r="B68" s="122"/>
      <c r="C68" s="122"/>
      <c r="D68" s="106"/>
      <c r="E68" s="106"/>
    </row>
    <row r="69" spans="1:5" s="107" customFormat="1" ht="20.25" customHeight="1" x14ac:dyDescent="0.2">
      <c r="A69" s="122"/>
      <c r="B69" s="122"/>
      <c r="C69" s="122"/>
      <c r="D69" s="106"/>
      <c r="E69" s="106"/>
    </row>
    <row r="70" spans="1:5" ht="20.25" customHeight="1" x14ac:dyDescent="0.2"/>
    <row r="71" spans="1:5" ht="20.25" customHeight="1" x14ac:dyDescent="0.2"/>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zoomScale="85" zoomScaleNormal="85" workbookViewId="0"/>
  </sheetViews>
  <sheetFormatPr defaultRowHeight="18.75" x14ac:dyDescent="0.2"/>
  <cols>
    <col min="1" max="1" width="2.6640625" style="125" customWidth="1"/>
    <col min="2" max="2" width="11.5" style="125" customWidth="1"/>
    <col min="3" max="11" width="54.1640625" style="125" customWidth="1"/>
    <col min="12" max="16384" width="9.33203125" style="125"/>
  </cols>
  <sheetData>
    <row r="1" spans="2:11" x14ac:dyDescent="0.2">
      <c r="B1" s="125" t="s">
        <v>158</v>
      </c>
    </row>
    <row r="3" spans="2:11" x14ac:dyDescent="0.2">
      <c r="B3" s="126" t="s">
        <v>61</v>
      </c>
      <c r="C3" s="126" t="s">
        <v>159</v>
      </c>
    </row>
    <row r="4" spans="2:11" x14ac:dyDescent="0.2">
      <c r="B4" s="126">
        <v>1</v>
      </c>
      <c r="C4" s="127" t="s">
        <v>39</v>
      </c>
    </row>
    <row r="5" spans="2:11" x14ac:dyDescent="0.2">
      <c r="B5" s="126">
        <v>2</v>
      </c>
      <c r="C5" s="127" t="s">
        <v>160</v>
      </c>
    </row>
    <row r="6" spans="2:11" x14ac:dyDescent="0.2">
      <c r="B6" s="126">
        <v>3</v>
      </c>
      <c r="C6" s="127"/>
    </row>
    <row r="7" spans="2:11" x14ac:dyDescent="0.2">
      <c r="B7" s="126">
        <v>4</v>
      </c>
      <c r="C7" s="127"/>
    </row>
    <row r="8" spans="2:11" x14ac:dyDescent="0.2">
      <c r="B8" s="126">
        <v>5</v>
      </c>
      <c r="C8" s="127"/>
    </row>
    <row r="9" spans="2:11" x14ac:dyDescent="0.2">
      <c r="B9" s="126">
        <v>6</v>
      </c>
      <c r="C9" s="127"/>
    </row>
    <row r="10" spans="2:11" x14ac:dyDescent="0.2">
      <c r="B10" s="126">
        <v>7</v>
      </c>
      <c r="C10" s="127"/>
    </row>
    <row r="11" spans="2:11" x14ac:dyDescent="0.2">
      <c r="B11" s="126">
        <v>8</v>
      </c>
      <c r="C11" s="127"/>
    </row>
    <row r="13" spans="2:11" x14ac:dyDescent="0.2">
      <c r="B13" s="125" t="s">
        <v>161</v>
      </c>
    </row>
    <row r="14" spans="2:11" ht="19.5" thickBot="1" x14ac:dyDescent="0.25"/>
    <row r="15" spans="2:11" ht="19.5" thickBot="1" x14ac:dyDescent="0.25">
      <c r="B15" s="128" t="s">
        <v>131</v>
      </c>
      <c r="C15" s="129" t="s">
        <v>74</v>
      </c>
      <c r="D15" s="130" t="s">
        <v>78</v>
      </c>
      <c r="E15" s="131" t="s">
        <v>132</v>
      </c>
      <c r="F15" s="132" t="s">
        <v>162</v>
      </c>
      <c r="G15" s="132" t="s">
        <v>162</v>
      </c>
      <c r="H15" s="132" t="s">
        <v>162</v>
      </c>
      <c r="I15" s="132" t="s">
        <v>162</v>
      </c>
      <c r="J15" s="132" t="s">
        <v>162</v>
      </c>
      <c r="K15" s="133" t="s">
        <v>162</v>
      </c>
    </row>
    <row r="16" spans="2:11" x14ac:dyDescent="0.2">
      <c r="B16" s="576" t="s">
        <v>163</v>
      </c>
      <c r="C16" s="134" t="s">
        <v>76</v>
      </c>
      <c r="D16" s="135" t="s">
        <v>76</v>
      </c>
      <c r="E16" s="135" t="s">
        <v>164</v>
      </c>
      <c r="F16" s="135"/>
      <c r="G16" s="135"/>
      <c r="H16" s="135"/>
      <c r="I16" s="136"/>
      <c r="J16" s="136"/>
      <c r="K16" s="137"/>
    </row>
    <row r="17" spans="2:11" x14ac:dyDescent="0.2">
      <c r="B17" s="576"/>
      <c r="C17" s="138" t="s">
        <v>165</v>
      </c>
      <c r="D17" s="135" t="s">
        <v>78</v>
      </c>
      <c r="E17" s="135" t="s">
        <v>78</v>
      </c>
      <c r="F17" s="135"/>
      <c r="G17" s="135"/>
      <c r="H17" s="135"/>
      <c r="I17" s="139"/>
      <c r="J17" s="139"/>
      <c r="K17" s="140"/>
    </row>
    <row r="18" spans="2:11" x14ac:dyDescent="0.2">
      <c r="B18" s="576"/>
      <c r="C18" s="138" t="s">
        <v>165</v>
      </c>
      <c r="D18" s="135" t="s">
        <v>162</v>
      </c>
      <c r="E18" s="135" t="s">
        <v>166</v>
      </c>
      <c r="F18" s="135"/>
      <c r="G18" s="135"/>
      <c r="H18" s="135"/>
      <c r="I18" s="139"/>
      <c r="J18" s="139"/>
      <c r="K18" s="140"/>
    </row>
    <row r="19" spans="2:11" x14ac:dyDescent="0.2">
      <c r="B19" s="576"/>
      <c r="C19" s="138" t="s">
        <v>162</v>
      </c>
      <c r="D19" s="135" t="s">
        <v>162</v>
      </c>
      <c r="E19" s="135" t="s">
        <v>167</v>
      </c>
      <c r="F19" s="135"/>
      <c r="G19" s="135"/>
      <c r="H19" s="135"/>
      <c r="I19" s="139"/>
      <c r="J19" s="139"/>
      <c r="K19" s="140"/>
    </row>
    <row r="20" spans="2:11" x14ac:dyDescent="0.2">
      <c r="B20" s="576"/>
      <c r="C20" s="138" t="s">
        <v>162</v>
      </c>
      <c r="D20" s="135" t="s">
        <v>162</v>
      </c>
      <c r="E20" s="135" t="s">
        <v>168</v>
      </c>
      <c r="F20" s="135"/>
      <c r="G20" s="135"/>
      <c r="H20" s="135"/>
      <c r="I20" s="139"/>
      <c r="J20" s="139"/>
      <c r="K20" s="140"/>
    </row>
    <row r="21" spans="2:11" x14ac:dyDescent="0.2">
      <c r="B21" s="576"/>
      <c r="C21" s="138" t="s">
        <v>162</v>
      </c>
      <c r="D21" s="135" t="s">
        <v>162</v>
      </c>
      <c r="E21" s="135" t="s">
        <v>162</v>
      </c>
      <c r="F21" s="135"/>
      <c r="G21" s="135"/>
      <c r="H21" s="135"/>
      <c r="I21" s="139"/>
      <c r="J21" s="139"/>
      <c r="K21" s="140"/>
    </row>
    <row r="22" spans="2:11" x14ac:dyDescent="0.2">
      <c r="B22" s="576"/>
      <c r="C22" s="138" t="s">
        <v>162</v>
      </c>
      <c r="D22" s="135" t="s">
        <v>162</v>
      </c>
      <c r="E22" s="135" t="s">
        <v>162</v>
      </c>
      <c r="F22" s="135"/>
      <c r="G22" s="135"/>
      <c r="H22" s="135"/>
      <c r="I22" s="139"/>
      <c r="J22" s="139"/>
      <c r="K22" s="140"/>
    </row>
    <row r="23" spans="2:11" x14ac:dyDescent="0.2">
      <c r="B23" s="576"/>
      <c r="C23" s="138" t="s">
        <v>162</v>
      </c>
      <c r="D23" s="135" t="s">
        <v>162</v>
      </c>
      <c r="E23" s="135" t="s">
        <v>162</v>
      </c>
      <c r="F23" s="135"/>
      <c r="G23" s="135"/>
      <c r="H23" s="135"/>
      <c r="I23" s="139"/>
      <c r="J23" s="139"/>
      <c r="K23" s="140"/>
    </row>
    <row r="24" spans="2:11" x14ac:dyDescent="0.2">
      <c r="B24" s="576"/>
      <c r="C24" s="138" t="s">
        <v>162</v>
      </c>
      <c r="D24" s="135" t="s">
        <v>162</v>
      </c>
      <c r="E24" s="135" t="s">
        <v>162</v>
      </c>
      <c r="F24" s="135"/>
      <c r="G24" s="135"/>
      <c r="H24" s="135"/>
      <c r="I24" s="139"/>
      <c r="J24" s="139"/>
      <c r="K24" s="140"/>
    </row>
    <row r="25" spans="2:11" x14ac:dyDescent="0.2">
      <c r="B25" s="576"/>
      <c r="C25" s="138" t="s">
        <v>162</v>
      </c>
      <c r="D25" s="141" t="s">
        <v>162</v>
      </c>
      <c r="E25" s="141" t="s">
        <v>162</v>
      </c>
      <c r="F25" s="141"/>
      <c r="G25" s="141"/>
      <c r="H25" s="141"/>
      <c r="I25" s="139"/>
      <c r="J25" s="139"/>
      <c r="K25" s="140"/>
    </row>
    <row r="26" spans="2:11" x14ac:dyDescent="0.2">
      <c r="B26" s="576"/>
      <c r="C26" s="138" t="s">
        <v>162</v>
      </c>
      <c r="D26" s="141" t="s">
        <v>162</v>
      </c>
      <c r="E26" s="141" t="s">
        <v>162</v>
      </c>
      <c r="F26" s="141"/>
      <c r="G26" s="141"/>
      <c r="H26" s="141"/>
      <c r="I26" s="139"/>
      <c r="J26" s="139"/>
      <c r="K26" s="140"/>
    </row>
    <row r="27" spans="2:11" x14ac:dyDescent="0.2">
      <c r="B27" s="576"/>
      <c r="C27" s="138" t="s">
        <v>162</v>
      </c>
      <c r="D27" s="141" t="s">
        <v>162</v>
      </c>
      <c r="E27" s="141" t="s">
        <v>162</v>
      </c>
      <c r="F27" s="141"/>
      <c r="G27" s="141"/>
      <c r="H27" s="141"/>
      <c r="I27" s="139"/>
      <c r="J27" s="139"/>
      <c r="K27" s="140"/>
    </row>
    <row r="28" spans="2:11" ht="19.5" thickBot="1" x14ac:dyDescent="0.25">
      <c r="B28" s="577"/>
      <c r="C28" s="142" t="s">
        <v>162</v>
      </c>
      <c r="D28" s="143" t="s">
        <v>162</v>
      </c>
      <c r="E28" s="143" t="s">
        <v>162</v>
      </c>
      <c r="F28" s="143"/>
      <c r="G28" s="143"/>
      <c r="H28" s="143"/>
      <c r="I28" s="143"/>
      <c r="J28" s="143"/>
      <c r="K28" s="144"/>
    </row>
    <row r="31" spans="2:11" x14ac:dyDescent="0.2">
      <c r="C31" s="125" t="s">
        <v>169</v>
      </c>
    </row>
    <row r="32" spans="2:11" x14ac:dyDescent="0.2">
      <c r="C32" s="125" t="s">
        <v>170</v>
      </c>
    </row>
    <row r="33" spans="3:3" x14ac:dyDescent="0.2">
      <c r="C33" s="125" t="s">
        <v>171</v>
      </c>
    </row>
    <row r="34" spans="3:3" x14ac:dyDescent="0.2">
      <c r="C34" s="125" t="s">
        <v>172</v>
      </c>
    </row>
    <row r="35" spans="3:3" x14ac:dyDescent="0.2">
      <c r="C35" s="125" t="s">
        <v>173</v>
      </c>
    </row>
    <row r="36" spans="3:3" x14ac:dyDescent="0.2">
      <c r="C36" s="125" t="s">
        <v>174</v>
      </c>
    </row>
    <row r="37" spans="3:3" x14ac:dyDescent="0.2">
      <c r="C37" s="125" t="s">
        <v>175</v>
      </c>
    </row>
    <row r="38" spans="3:3" x14ac:dyDescent="0.2">
      <c r="C38" s="125" t="s">
        <v>176</v>
      </c>
    </row>
    <row r="40" spans="3:3" x14ac:dyDescent="0.2">
      <c r="C40" s="125" t="s">
        <v>177</v>
      </c>
    </row>
    <row r="41" spans="3:3" x14ac:dyDescent="0.2">
      <c r="C41" s="125" t="s">
        <v>178</v>
      </c>
    </row>
    <row r="42" spans="3:3" x14ac:dyDescent="0.2">
      <c r="C42" s="125" t="s">
        <v>179</v>
      </c>
    </row>
    <row r="43" spans="3:3" x14ac:dyDescent="0.2">
      <c r="C43" s="125" t="s">
        <v>180</v>
      </c>
    </row>
    <row r="44" spans="3:3" x14ac:dyDescent="0.2">
      <c r="C44" s="125" t="s">
        <v>181</v>
      </c>
    </row>
    <row r="45" spans="3:3" x14ac:dyDescent="0.2">
      <c r="C45" s="125" t="s">
        <v>182</v>
      </c>
    </row>
  </sheetData>
  <mergeCells count="1">
    <mergeCell ref="B16:B28"/>
  </mergeCells>
  <phoneticPr fontId="2"/>
  <pageMargins left="0.70866141732283472" right="0.70866141732283472" top="0.74803149606299213" bottom="0.74803149606299213" header="0.31496062992125984" footer="0.31496062992125984"/>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5" zoomScaleNormal="55" zoomScaleSheetLayoutView="55" workbookViewId="0">
      <selection activeCell="U27" sqref="U27"/>
    </sheetView>
  </sheetViews>
  <sheetFormatPr defaultColWidth="6" defaultRowHeight="20.25" customHeight="1" x14ac:dyDescent="0.2"/>
  <cols>
    <col min="1" max="1" width="1.83203125" style="48" customWidth="1"/>
    <col min="2" max="56" width="7.5" style="48" customWidth="1"/>
    <col min="57" max="16384" width="6" style="48"/>
  </cols>
  <sheetData>
    <row r="1" spans="1:57" s="6" customFormat="1" ht="20.25" customHeight="1" x14ac:dyDescent="0.2">
      <c r="A1" s="1"/>
      <c r="B1" s="1"/>
      <c r="C1" s="2" t="s">
        <v>35</v>
      </c>
      <c r="D1" s="2"/>
      <c r="E1" s="1"/>
      <c r="F1" s="1"/>
      <c r="G1" s="3" t="s">
        <v>36</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37</v>
      </c>
      <c r="AL1" s="4" t="s">
        <v>38</v>
      </c>
      <c r="AM1" s="458" t="s">
        <v>39</v>
      </c>
      <c r="AN1" s="458"/>
      <c r="AO1" s="458"/>
      <c r="AP1" s="458"/>
      <c r="AQ1" s="458"/>
      <c r="AR1" s="458"/>
      <c r="AS1" s="458"/>
      <c r="AT1" s="458"/>
      <c r="AU1" s="458"/>
      <c r="AV1" s="458"/>
      <c r="AW1" s="458"/>
      <c r="AX1" s="458"/>
      <c r="AY1" s="458"/>
      <c r="AZ1" s="458"/>
      <c r="BA1" s="458"/>
      <c r="BB1" s="5" t="s">
        <v>40</v>
      </c>
      <c r="BC1" s="1"/>
      <c r="BD1" s="1"/>
    </row>
    <row r="2" spans="1:57" s="9" customFormat="1" ht="20.25" customHeight="1" x14ac:dyDescent="0.2">
      <c r="A2" s="7"/>
      <c r="B2" s="7"/>
      <c r="C2" s="7"/>
      <c r="D2" s="3"/>
      <c r="E2" s="7"/>
      <c r="F2" s="7"/>
      <c r="G2" s="7"/>
      <c r="H2" s="3"/>
      <c r="I2" s="4"/>
      <c r="J2" s="4"/>
      <c r="K2" s="4"/>
      <c r="L2" s="4"/>
      <c r="M2" s="4"/>
      <c r="N2" s="7"/>
      <c r="O2" s="7"/>
      <c r="P2" s="7"/>
      <c r="Q2" s="7"/>
      <c r="R2" s="7"/>
      <c r="S2" s="7"/>
      <c r="T2" s="4" t="s">
        <v>41</v>
      </c>
      <c r="U2" s="459">
        <v>3</v>
      </c>
      <c r="V2" s="459"/>
      <c r="W2" s="4" t="s">
        <v>38</v>
      </c>
      <c r="X2" s="460">
        <f>IF(U2=0,"",YEAR(DATE(2018+U2,1,1)))</f>
        <v>2021</v>
      </c>
      <c r="Y2" s="460"/>
      <c r="Z2" s="7" t="s">
        <v>42</v>
      </c>
      <c r="AA2" s="7" t="s">
        <v>44</v>
      </c>
      <c r="AB2" s="459">
        <v>4</v>
      </c>
      <c r="AC2" s="459"/>
      <c r="AD2" s="7" t="s">
        <v>46</v>
      </c>
      <c r="AE2" s="7"/>
      <c r="AF2" s="7"/>
      <c r="AG2" s="7"/>
      <c r="AH2" s="7"/>
      <c r="AI2" s="7"/>
      <c r="AJ2" s="5"/>
      <c r="AK2" s="4" t="s">
        <v>47</v>
      </c>
      <c r="AL2" s="4" t="s">
        <v>38</v>
      </c>
      <c r="AM2" s="459" t="s">
        <v>48</v>
      </c>
      <c r="AN2" s="459"/>
      <c r="AO2" s="459"/>
      <c r="AP2" s="459"/>
      <c r="AQ2" s="459"/>
      <c r="AR2" s="459"/>
      <c r="AS2" s="459"/>
      <c r="AT2" s="459"/>
      <c r="AU2" s="459"/>
      <c r="AV2" s="459"/>
      <c r="AW2" s="459"/>
      <c r="AX2" s="459"/>
      <c r="AY2" s="459"/>
      <c r="AZ2" s="459"/>
      <c r="BA2" s="459"/>
      <c r="BB2" s="5" t="s">
        <v>40</v>
      </c>
      <c r="BC2" s="4"/>
      <c r="BD2" s="4"/>
      <c r="BE2" s="8"/>
    </row>
    <row r="3" spans="1:57" s="9" customFormat="1" ht="20.25" customHeight="1" x14ac:dyDescent="0.2">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49</v>
      </c>
      <c r="AZ3" s="461" t="s">
        <v>50</v>
      </c>
      <c r="BA3" s="461"/>
      <c r="BB3" s="461"/>
      <c r="BC3" s="461"/>
      <c r="BD3" s="4"/>
      <c r="BE3" s="8"/>
    </row>
    <row r="4" spans="1:57" s="9" customFormat="1" ht="20.25" customHeight="1" x14ac:dyDescent="0.2">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51</v>
      </c>
      <c r="AZ4" s="461" t="s">
        <v>52</v>
      </c>
      <c r="BA4" s="461"/>
      <c r="BB4" s="461"/>
      <c r="BC4" s="461"/>
      <c r="BD4" s="4"/>
      <c r="BE4" s="8"/>
    </row>
    <row r="5" spans="1:57" s="9" customFormat="1" ht="20.25" customHeight="1" x14ac:dyDescent="0.2">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53</v>
      </c>
      <c r="AK5" s="28"/>
      <c r="AL5" s="28"/>
      <c r="AM5" s="28"/>
      <c r="AN5" s="28"/>
      <c r="AO5" s="28"/>
      <c r="AP5" s="28"/>
      <c r="AQ5" s="28"/>
      <c r="AR5" s="17"/>
      <c r="AS5" s="17"/>
      <c r="AT5" s="29"/>
      <c r="AU5" s="28"/>
      <c r="AV5" s="462">
        <v>40</v>
      </c>
      <c r="AW5" s="463"/>
      <c r="AX5" s="29" t="s">
        <v>54</v>
      </c>
      <c r="AY5" s="28"/>
      <c r="AZ5" s="578">
        <v>160</v>
      </c>
      <c r="BA5" s="579"/>
      <c r="BB5" s="29" t="s">
        <v>55</v>
      </c>
      <c r="BC5" s="28"/>
      <c r="BD5" s="7"/>
      <c r="BE5" s="8"/>
    </row>
    <row r="6" spans="1:57" s="9" customFormat="1" ht="20.25" customHeight="1" x14ac:dyDescent="0.2">
      <c r="A6" s="7"/>
      <c r="B6" s="22"/>
      <c r="C6" s="22"/>
      <c r="D6" s="22"/>
      <c r="E6" s="22"/>
      <c r="F6" s="22"/>
      <c r="G6" s="22"/>
      <c r="H6" s="22"/>
      <c r="I6" s="22"/>
      <c r="J6" s="23"/>
      <c r="K6" s="24"/>
      <c r="L6" s="25"/>
      <c r="M6" s="25"/>
      <c r="N6" s="25"/>
      <c r="O6" s="25"/>
      <c r="P6" s="22"/>
      <c r="Q6" s="26"/>
      <c r="R6" s="26"/>
      <c r="S6" s="27"/>
      <c r="T6" s="7"/>
      <c r="U6" s="7"/>
      <c r="V6" s="7"/>
      <c r="W6" s="7"/>
      <c r="X6" s="7"/>
      <c r="Y6" s="7"/>
      <c r="Z6" s="13"/>
      <c r="AA6" s="13"/>
      <c r="AB6" s="11"/>
      <c r="AC6" s="11"/>
      <c r="AD6" s="28"/>
      <c r="AE6" s="28"/>
      <c r="AF6" s="28"/>
      <c r="AG6" s="28"/>
      <c r="AH6" s="7"/>
      <c r="AI6" s="7"/>
      <c r="AJ6" s="28"/>
      <c r="AK6" s="28"/>
      <c r="AL6" s="28"/>
      <c r="AM6" s="27"/>
      <c r="AN6" s="28"/>
      <c r="AO6" s="30"/>
      <c r="AP6" s="30"/>
      <c r="AQ6" s="27" t="s">
        <v>56</v>
      </c>
      <c r="AR6" s="28"/>
      <c r="AS6" s="31"/>
      <c r="AT6" s="31"/>
      <c r="AU6" s="31"/>
      <c r="AV6" s="28"/>
      <c r="AW6" s="28"/>
      <c r="AX6" s="32"/>
      <c r="AY6" s="28"/>
      <c r="AZ6" s="462">
        <v>100</v>
      </c>
      <c r="BA6" s="463"/>
      <c r="BB6" s="33" t="s">
        <v>57</v>
      </c>
      <c r="BC6" s="28"/>
      <c r="BD6" s="7"/>
      <c r="BE6" s="8"/>
    </row>
    <row r="7" spans="1:57" s="9" customFormat="1" ht="20.25" customHeight="1" x14ac:dyDescent="0.2">
      <c r="A7" s="7"/>
      <c r="B7" s="22"/>
      <c r="C7" s="22"/>
      <c r="D7" s="22"/>
      <c r="E7" s="22"/>
      <c r="F7" s="22"/>
      <c r="G7" s="22"/>
      <c r="H7" s="22"/>
      <c r="I7" s="22"/>
      <c r="J7" s="22"/>
      <c r="K7" s="34"/>
      <c r="L7" s="34"/>
      <c r="M7" s="34"/>
      <c r="N7" s="22"/>
      <c r="O7" s="35"/>
      <c r="P7" s="36"/>
      <c r="Q7" s="36"/>
      <c r="R7" s="37"/>
      <c r="S7" s="38"/>
      <c r="T7" s="7"/>
      <c r="U7" s="7"/>
      <c r="V7" s="7"/>
      <c r="W7" s="7"/>
      <c r="X7" s="7"/>
      <c r="Y7" s="7"/>
      <c r="Z7" s="13"/>
      <c r="AA7" s="13"/>
      <c r="AB7" s="11"/>
      <c r="AC7" s="11"/>
      <c r="AD7" s="39"/>
      <c r="AE7" s="1"/>
      <c r="AF7" s="1"/>
      <c r="AG7" s="1"/>
      <c r="AH7" s="7"/>
      <c r="AI7" s="7"/>
      <c r="AJ7" s="7"/>
      <c r="AK7" s="7"/>
      <c r="AL7" s="1"/>
      <c r="AM7" s="1"/>
      <c r="AN7" s="40"/>
      <c r="AO7" s="41"/>
      <c r="AP7" s="41"/>
      <c r="AQ7" s="42"/>
      <c r="AR7" s="42"/>
      <c r="AS7" s="42"/>
      <c r="AT7" s="42"/>
      <c r="AU7" s="42"/>
      <c r="AV7" s="42"/>
      <c r="AW7" s="28" t="s">
        <v>58</v>
      </c>
      <c r="AX7" s="28"/>
      <c r="AY7" s="28"/>
      <c r="AZ7" s="464">
        <f>DAY(EOMONTH(DATE(X2,AB2,1),0))</f>
        <v>30</v>
      </c>
      <c r="BA7" s="465"/>
      <c r="BB7" s="29" t="s">
        <v>60</v>
      </c>
      <c r="BC7" s="7"/>
      <c r="BD7" s="7"/>
      <c r="BE7" s="8"/>
    </row>
    <row r="8" spans="1:57" ht="5.0999999999999996" customHeight="1" thickBot="1" x14ac:dyDescent="0.25">
      <c r="A8" s="43"/>
      <c r="B8" s="43"/>
      <c r="C8" s="44"/>
      <c r="D8" s="44"/>
      <c r="E8" s="43"/>
      <c r="F8" s="43"/>
      <c r="G8" s="45"/>
      <c r="H8" s="43"/>
      <c r="I8" s="43"/>
      <c r="J8" s="43"/>
      <c r="K8" s="43"/>
      <c r="L8" s="43"/>
      <c r="M8" s="43"/>
      <c r="N8" s="43"/>
      <c r="O8" s="43"/>
      <c r="P8" s="43"/>
      <c r="Q8" s="43"/>
      <c r="R8" s="43"/>
      <c r="S8" s="44"/>
      <c r="T8" s="43"/>
      <c r="U8" s="43"/>
      <c r="V8" s="43"/>
      <c r="W8" s="43"/>
      <c r="X8" s="43"/>
      <c r="Y8" s="43"/>
      <c r="Z8" s="43"/>
      <c r="AA8" s="43"/>
      <c r="AB8" s="43"/>
      <c r="AC8" s="43"/>
      <c r="AD8" s="43"/>
      <c r="AE8" s="43"/>
      <c r="AF8" s="43"/>
      <c r="AG8" s="43"/>
      <c r="AH8" s="43"/>
      <c r="AI8" s="43"/>
      <c r="AJ8" s="44"/>
      <c r="AK8" s="43"/>
      <c r="AL8" s="43"/>
      <c r="AM8" s="43"/>
      <c r="AN8" s="43"/>
      <c r="AO8" s="43"/>
      <c r="AP8" s="43"/>
      <c r="AQ8" s="43"/>
      <c r="AR8" s="43"/>
      <c r="AS8" s="43"/>
      <c r="AT8" s="43"/>
      <c r="AU8" s="43"/>
      <c r="AV8" s="43"/>
      <c r="AW8" s="43"/>
      <c r="AX8" s="43"/>
      <c r="AY8" s="43"/>
      <c r="AZ8" s="43"/>
      <c r="BA8" s="43"/>
      <c r="BB8" s="43"/>
      <c r="BC8" s="46"/>
      <c r="BD8" s="46"/>
      <c r="BE8" s="47"/>
    </row>
    <row r="9" spans="1:57" ht="20.25" customHeight="1" thickBot="1" x14ac:dyDescent="0.25">
      <c r="A9" s="43"/>
      <c r="B9" s="466" t="s">
        <v>61</v>
      </c>
      <c r="C9" s="469" t="s">
        <v>62</v>
      </c>
      <c r="D9" s="470"/>
      <c r="E9" s="475" t="s">
        <v>63</v>
      </c>
      <c r="F9" s="470"/>
      <c r="G9" s="475" t="s">
        <v>64</v>
      </c>
      <c r="H9" s="469"/>
      <c r="I9" s="469"/>
      <c r="J9" s="469"/>
      <c r="K9" s="470"/>
      <c r="L9" s="475" t="s">
        <v>65</v>
      </c>
      <c r="M9" s="469"/>
      <c r="N9" s="469"/>
      <c r="O9" s="478"/>
      <c r="P9" s="481" t="s">
        <v>66</v>
      </c>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3" t="str">
        <f>IF(AZ3="４週","(10)1～4週目の勤務時間数合計","(10)1か月の勤務時間数合計")</f>
        <v>(10)1～4週目の勤務時間数合計</v>
      </c>
      <c r="AV9" s="484"/>
      <c r="AW9" s="483" t="s">
        <v>67</v>
      </c>
      <c r="AX9" s="484"/>
      <c r="AY9" s="491" t="s">
        <v>68</v>
      </c>
      <c r="AZ9" s="491"/>
      <c r="BA9" s="491"/>
      <c r="BB9" s="491"/>
      <c r="BC9" s="491"/>
      <c r="BD9" s="491"/>
    </row>
    <row r="10" spans="1:57" ht="20.25" customHeight="1" thickBot="1" x14ac:dyDescent="0.25">
      <c r="A10" s="43"/>
      <c r="B10" s="467"/>
      <c r="C10" s="471"/>
      <c r="D10" s="472"/>
      <c r="E10" s="476"/>
      <c r="F10" s="472"/>
      <c r="G10" s="476"/>
      <c r="H10" s="471"/>
      <c r="I10" s="471"/>
      <c r="J10" s="471"/>
      <c r="K10" s="472"/>
      <c r="L10" s="476"/>
      <c r="M10" s="471"/>
      <c r="N10" s="471"/>
      <c r="O10" s="479"/>
      <c r="P10" s="493" t="s">
        <v>69</v>
      </c>
      <c r="Q10" s="494"/>
      <c r="R10" s="494"/>
      <c r="S10" s="494"/>
      <c r="T10" s="494"/>
      <c r="U10" s="494"/>
      <c r="V10" s="495"/>
      <c r="W10" s="493" t="s">
        <v>70</v>
      </c>
      <c r="X10" s="494"/>
      <c r="Y10" s="494"/>
      <c r="Z10" s="494"/>
      <c r="AA10" s="494"/>
      <c r="AB10" s="494"/>
      <c r="AC10" s="495"/>
      <c r="AD10" s="493" t="s">
        <v>71</v>
      </c>
      <c r="AE10" s="494"/>
      <c r="AF10" s="494"/>
      <c r="AG10" s="494"/>
      <c r="AH10" s="494"/>
      <c r="AI10" s="494"/>
      <c r="AJ10" s="495"/>
      <c r="AK10" s="493" t="s">
        <v>72</v>
      </c>
      <c r="AL10" s="494"/>
      <c r="AM10" s="494"/>
      <c r="AN10" s="494"/>
      <c r="AO10" s="494"/>
      <c r="AP10" s="494"/>
      <c r="AQ10" s="495"/>
      <c r="AR10" s="493" t="s">
        <v>73</v>
      </c>
      <c r="AS10" s="494"/>
      <c r="AT10" s="495"/>
      <c r="AU10" s="485"/>
      <c r="AV10" s="486"/>
      <c r="AW10" s="485"/>
      <c r="AX10" s="486"/>
      <c r="AY10" s="491"/>
      <c r="AZ10" s="491"/>
      <c r="BA10" s="491"/>
      <c r="BB10" s="491"/>
      <c r="BC10" s="491"/>
      <c r="BD10" s="491"/>
    </row>
    <row r="11" spans="1:57" ht="20.25" customHeight="1" thickBot="1" x14ac:dyDescent="0.25">
      <c r="A11" s="43"/>
      <c r="B11" s="467"/>
      <c r="C11" s="471"/>
      <c r="D11" s="472"/>
      <c r="E11" s="476"/>
      <c r="F11" s="472"/>
      <c r="G11" s="476"/>
      <c r="H11" s="471"/>
      <c r="I11" s="471"/>
      <c r="J11" s="471"/>
      <c r="K11" s="472"/>
      <c r="L11" s="476"/>
      <c r="M11" s="471"/>
      <c r="N11" s="471"/>
      <c r="O11" s="479"/>
      <c r="P11" s="49">
        <f>DAY(DATE($X$2,$AB$2,1))</f>
        <v>1</v>
      </c>
      <c r="Q11" s="50">
        <f>DAY(DATE($X$2,$AB$2,2))</f>
        <v>2</v>
      </c>
      <c r="R11" s="50">
        <f>DAY(DATE($X$2,$AB$2,3))</f>
        <v>3</v>
      </c>
      <c r="S11" s="50">
        <f>DAY(DATE($X$2,$AB$2,4))</f>
        <v>4</v>
      </c>
      <c r="T11" s="50">
        <f>DAY(DATE($X$2,$AB$2,5))</f>
        <v>5</v>
      </c>
      <c r="U11" s="50">
        <f>DAY(DATE($X$2,$AB$2,6))</f>
        <v>6</v>
      </c>
      <c r="V11" s="51">
        <f>DAY(DATE($X$2,$AB$2,7))</f>
        <v>7</v>
      </c>
      <c r="W11" s="49">
        <f>DAY(DATE($X$2,$AB$2,8))</f>
        <v>8</v>
      </c>
      <c r="X11" s="50">
        <f>DAY(DATE($X$2,$AB$2,9))</f>
        <v>9</v>
      </c>
      <c r="Y11" s="50">
        <f>DAY(DATE($X$2,$AB$2,10))</f>
        <v>10</v>
      </c>
      <c r="Z11" s="50">
        <f>DAY(DATE($X$2,$AB$2,11))</f>
        <v>11</v>
      </c>
      <c r="AA11" s="50">
        <f>DAY(DATE($X$2,$AB$2,12))</f>
        <v>12</v>
      </c>
      <c r="AB11" s="50">
        <f>DAY(DATE($X$2,$AB$2,13))</f>
        <v>13</v>
      </c>
      <c r="AC11" s="51">
        <f>DAY(DATE($X$2,$AB$2,14))</f>
        <v>14</v>
      </c>
      <c r="AD11" s="49">
        <f>DAY(DATE($X$2,$AB$2,15))</f>
        <v>15</v>
      </c>
      <c r="AE11" s="50">
        <f>DAY(DATE($X$2,$AB$2,16))</f>
        <v>16</v>
      </c>
      <c r="AF11" s="50">
        <f>DAY(DATE($X$2,$AB$2,17))</f>
        <v>17</v>
      </c>
      <c r="AG11" s="50">
        <f>DAY(DATE($X$2,$AB$2,18))</f>
        <v>18</v>
      </c>
      <c r="AH11" s="50">
        <f>DAY(DATE($X$2,$AB$2,19))</f>
        <v>19</v>
      </c>
      <c r="AI11" s="50">
        <f>DAY(DATE($X$2,$AB$2,20))</f>
        <v>20</v>
      </c>
      <c r="AJ11" s="51">
        <f>DAY(DATE($X$2,$AB$2,21))</f>
        <v>21</v>
      </c>
      <c r="AK11" s="49">
        <f>DAY(DATE($X$2,$AB$2,22))</f>
        <v>22</v>
      </c>
      <c r="AL11" s="50">
        <f>DAY(DATE($X$2,$AB$2,23))</f>
        <v>23</v>
      </c>
      <c r="AM11" s="50">
        <f>DAY(DATE($X$2,$AB$2,24))</f>
        <v>24</v>
      </c>
      <c r="AN11" s="50">
        <f>DAY(DATE($X$2,$AB$2,25))</f>
        <v>25</v>
      </c>
      <c r="AO11" s="50">
        <f>DAY(DATE($X$2,$AB$2,26))</f>
        <v>26</v>
      </c>
      <c r="AP11" s="50">
        <f>DAY(DATE($X$2,$AB$2,27))</f>
        <v>27</v>
      </c>
      <c r="AQ11" s="51">
        <f>DAY(DATE($X$2,$AB$2,28))</f>
        <v>28</v>
      </c>
      <c r="AR11" s="49" t="str">
        <f>IF(AZ3="暦月",IF(DAY(DATE($X$2,$AB$2,29))=29,29,""),"")</f>
        <v/>
      </c>
      <c r="AS11" s="50" t="str">
        <f>IF(AZ3="暦月",IF(DAY(DATE($X$2,$AB$2,30))=30,30,""),"")</f>
        <v/>
      </c>
      <c r="AT11" s="51" t="str">
        <f>IF(AZ3="暦月",IF(DAY(DATE($X$2,$AB$2,31))=31,31,""),"")</f>
        <v/>
      </c>
      <c r="AU11" s="485"/>
      <c r="AV11" s="486"/>
      <c r="AW11" s="485"/>
      <c r="AX11" s="486"/>
      <c r="AY11" s="491"/>
      <c r="AZ11" s="491"/>
      <c r="BA11" s="491"/>
      <c r="BB11" s="491"/>
      <c r="BC11" s="491"/>
      <c r="BD11" s="491"/>
    </row>
    <row r="12" spans="1:57" ht="20.25" hidden="1" customHeight="1" thickBot="1" x14ac:dyDescent="0.25">
      <c r="A12" s="43"/>
      <c r="B12" s="467"/>
      <c r="C12" s="471"/>
      <c r="D12" s="472"/>
      <c r="E12" s="476"/>
      <c r="F12" s="472"/>
      <c r="G12" s="476"/>
      <c r="H12" s="471"/>
      <c r="I12" s="471"/>
      <c r="J12" s="471"/>
      <c r="K12" s="472"/>
      <c r="L12" s="476"/>
      <c r="M12" s="471"/>
      <c r="N12" s="471"/>
      <c r="O12" s="479"/>
      <c r="P12" s="49">
        <f>WEEKDAY(DATE($X$2,$AB$2,1))</f>
        <v>5</v>
      </c>
      <c r="Q12" s="50">
        <f>WEEKDAY(DATE($X$2,$AB$2,2))</f>
        <v>6</v>
      </c>
      <c r="R12" s="50">
        <f>WEEKDAY(DATE($X$2,$AB$2,3))</f>
        <v>7</v>
      </c>
      <c r="S12" s="50">
        <f>WEEKDAY(DATE($X$2,$AB$2,4))</f>
        <v>1</v>
      </c>
      <c r="T12" s="50">
        <f>WEEKDAY(DATE($X$2,$AB$2,5))</f>
        <v>2</v>
      </c>
      <c r="U12" s="50">
        <f>WEEKDAY(DATE($X$2,$AB$2,6))</f>
        <v>3</v>
      </c>
      <c r="V12" s="51">
        <f>WEEKDAY(DATE($X$2,$AB$2,7))</f>
        <v>4</v>
      </c>
      <c r="W12" s="49">
        <f>WEEKDAY(DATE($X$2,$AB$2,8))</f>
        <v>5</v>
      </c>
      <c r="X12" s="50">
        <f>WEEKDAY(DATE($X$2,$AB$2,9))</f>
        <v>6</v>
      </c>
      <c r="Y12" s="50">
        <f>WEEKDAY(DATE($X$2,$AB$2,10))</f>
        <v>7</v>
      </c>
      <c r="Z12" s="50">
        <f>WEEKDAY(DATE($X$2,$AB$2,11))</f>
        <v>1</v>
      </c>
      <c r="AA12" s="50">
        <f>WEEKDAY(DATE($X$2,$AB$2,12))</f>
        <v>2</v>
      </c>
      <c r="AB12" s="50">
        <f>WEEKDAY(DATE($X$2,$AB$2,13))</f>
        <v>3</v>
      </c>
      <c r="AC12" s="51">
        <f>WEEKDAY(DATE($X$2,$AB$2,14))</f>
        <v>4</v>
      </c>
      <c r="AD12" s="49">
        <f>WEEKDAY(DATE($X$2,$AB$2,15))</f>
        <v>5</v>
      </c>
      <c r="AE12" s="50">
        <f>WEEKDAY(DATE($X$2,$AB$2,16))</f>
        <v>6</v>
      </c>
      <c r="AF12" s="50">
        <f>WEEKDAY(DATE($X$2,$AB$2,17))</f>
        <v>7</v>
      </c>
      <c r="AG12" s="50">
        <f>WEEKDAY(DATE($X$2,$AB$2,18))</f>
        <v>1</v>
      </c>
      <c r="AH12" s="50">
        <f>WEEKDAY(DATE($X$2,$AB$2,19))</f>
        <v>2</v>
      </c>
      <c r="AI12" s="50">
        <f>WEEKDAY(DATE($X$2,$AB$2,20))</f>
        <v>3</v>
      </c>
      <c r="AJ12" s="51">
        <f>WEEKDAY(DATE($X$2,$AB$2,21))</f>
        <v>4</v>
      </c>
      <c r="AK12" s="49">
        <f>WEEKDAY(DATE($X$2,$AB$2,22))</f>
        <v>5</v>
      </c>
      <c r="AL12" s="50">
        <f>WEEKDAY(DATE($X$2,$AB$2,23))</f>
        <v>6</v>
      </c>
      <c r="AM12" s="50">
        <f>WEEKDAY(DATE($X$2,$AB$2,24))</f>
        <v>7</v>
      </c>
      <c r="AN12" s="50">
        <f>WEEKDAY(DATE($X$2,$AB$2,25))</f>
        <v>1</v>
      </c>
      <c r="AO12" s="50">
        <f>WEEKDAY(DATE($X$2,$AB$2,26))</f>
        <v>2</v>
      </c>
      <c r="AP12" s="50">
        <f>WEEKDAY(DATE($X$2,$AB$2,27))</f>
        <v>3</v>
      </c>
      <c r="AQ12" s="51">
        <f>WEEKDAY(DATE($X$2,$AB$2,28))</f>
        <v>4</v>
      </c>
      <c r="AR12" s="49">
        <f>IF(AR11=29,WEEKDAY(DATE($X$2,$AB$2,29)),0)</f>
        <v>0</v>
      </c>
      <c r="AS12" s="50">
        <f>IF(AS11=30,WEEKDAY(DATE($X$2,$AB$2,30)),0)</f>
        <v>0</v>
      </c>
      <c r="AT12" s="51">
        <f>IF(AT11=31,WEEKDAY(DATE($X$2,$AB$2,31)),0)</f>
        <v>0</v>
      </c>
      <c r="AU12" s="487"/>
      <c r="AV12" s="488"/>
      <c r="AW12" s="487"/>
      <c r="AX12" s="488"/>
      <c r="AY12" s="492"/>
      <c r="AZ12" s="492"/>
      <c r="BA12" s="492"/>
      <c r="BB12" s="492"/>
      <c r="BC12" s="492"/>
      <c r="BD12" s="492"/>
    </row>
    <row r="13" spans="1:57" ht="20.25" customHeight="1" thickBot="1" x14ac:dyDescent="0.25">
      <c r="A13" s="43"/>
      <c r="B13" s="468"/>
      <c r="C13" s="473"/>
      <c r="D13" s="474"/>
      <c r="E13" s="477"/>
      <c r="F13" s="474"/>
      <c r="G13" s="477"/>
      <c r="H13" s="473"/>
      <c r="I13" s="473"/>
      <c r="J13" s="473"/>
      <c r="K13" s="474"/>
      <c r="L13" s="477"/>
      <c r="M13" s="473"/>
      <c r="N13" s="473"/>
      <c r="O13" s="480"/>
      <c r="P13" s="52" t="str">
        <f>IF(P12=1,"日",IF(P12=2,"月",IF(P12=3,"火",IF(P12=4,"水",IF(P12=5,"木",IF(P12=6,"金","土"))))))</f>
        <v>木</v>
      </c>
      <c r="Q13" s="53" t="str">
        <f t="shared" ref="Q13:AQ13" si="0">IF(Q12=1,"日",IF(Q12=2,"月",IF(Q12=3,"火",IF(Q12=4,"水",IF(Q12=5,"木",IF(Q12=6,"金","土"))))))</f>
        <v>金</v>
      </c>
      <c r="R13" s="53" t="str">
        <f t="shared" si="0"/>
        <v>土</v>
      </c>
      <c r="S13" s="53" t="str">
        <f t="shared" si="0"/>
        <v>日</v>
      </c>
      <c r="T13" s="53" t="str">
        <f t="shared" si="0"/>
        <v>月</v>
      </c>
      <c r="U13" s="53" t="str">
        <f t="shared" si="0"/>
        <v>火</v>
      </c>
      <c r="V13" s="54" t="str">
        <f t="shared" si="0"/>
        <v>水</v>
      </c>
      <c r="W13" s="52" t="str">
        <f t="shared" si="0"/>
        <v>木</v>
      </c>
      <c r="X13" s="53" t="str">
        <f t="shared" si="0"/>
        <v>金</v>
      </c>
      <c r="Y13" s="53" t="str">
        <f t="shared" si="0"/>
        <v>土</v>
      </c>
      <c r="Z13" s="53" t="str">
        <f t="shared" si="0"/>
        <v>日</v>
      </c>
      <c r="AA13" s="53" t="str">
        <f t="shared" si="0"/>
        <v>月</v>
      </c>
      <c r="AB13" s="53" t="str">
        <f t="shared" si="0"/>
        <v>火</v>
      </c>
      <c r="AC13" s="54" t="str">
        <f t="shared" si="0"/>
        <v>水</v>
      </c>
      <c r="AD13" s="52" t="str">
        <f t="shared" si="0"/>
        <v>木</v>
      </c>
      <c r="AE13" s="53" t="str">
        <f t="shared" si="0"/>
        <v>金</v>
      </c>
      <c r="AF13" s="53" t="str">
        <f t="shared" si="0"/>
        <v>土</v>
      </c>
      <c r="AG13" s="53" t="str">
        <f t="shared" si="0"/>
        <v>日</v>
      </c>
      <c r="AH13" s="53" t="str">
        <f t="shared" si="0"/>
        <v>月</v>
      </c>
      <c r="AI13" s="53" t="str">
        <f t="shared" si="0"/>
        <v>火</v>
      </c>
      <c r="AJ13" s="54" t="str">
        <f t="shared" si="0"/>
        <v>水</v>
      </c>
      <c r="AK13" s="52" t="str">
        <f t="shared" si="0"/>
        <v>木</v>
      </c>
      <c r="AL13" s="53" t="str">
        <f t="shared" si="0"/>
        <v>金</v>
      </c>
      <c r="AM13" s="53" t="str">
        <f t="shared" si="0"/>
        <v>土</v>
      </c>
      <c r="AN13" s="53" t="str">
        <f t="shared" si="0"/>
        <v>日</v>
      </c>
      <c r="AO13" s="53" t="str">
        <f t="shared" si="0"/>
        <v>月</v>
      </c>
      <c r="AP13" s="53" t="str">
        <f t="shared" si="0"/>
        <v>火</v>
      </c>
      <c r="AQ13" s="54" t="str">
        <f t="shared" si="0"/>
        <v>水</v>
      </c>
      <c r="AR13" s="53" t="str">
        <f>IF(AR12=1,"日",IF(AR12=2,"月",IF(AR12=3,"火",IF(AR12=4,"水",IF(AR12=5,"木",IF(AR12=6,"金",IF(AR12=0,"","土")))))))</f>
        <v/>
      </c>
      <c r="AS13" s="53" t="str">
        <f>IF(AS12=1,"日",IF(AS12=2,"月",IF(AS12=3,"火",IF(AS12=4,"水",IF(AS12=5,"木",IF(AS12=6,"金",IF(AS12=0,"","土")))))))</f>
        <v/>
      </c>
      <c r="AT13" s="53" t="str">
        <f>IF(AT12=1,"日",IF(AT12=2,"月",IF(AT12=3,"火",IF(AT12=4,"水",IF(AT12=5,"木",IF(AT12=6,"金",IF(AT12=0,"","土")))))))</f>
        <v/>
      </c>
      <c r="AU13" s="489"/>
      <c r="AV13" s="490"/>
      <c r="AW13" s="489"/>
      <c r="AX13" s="490"/>
      <c r="AY13" s="492"/>
      <c r="AZ13" s="492"/>
      <c r="BA13" s="492"/>
      <c r="BB13" s="492"/>
      <c r="BC13" s="492"/>
      <c r="BD13" s="492"/>
    </row>
    <row r="14" spans="1:57" ht="39.950000000000003" customHeight="1" x14ac:dyDescent="0.2">
      <c r="A14" s="43"/>
      <c r="B14" s="55">
        <v>1</v>
      </c>
      <c r="C14" s="516" t="s">
        <v>74</v>
      </c>
      <c r="D14" s="517"/>
      <c r="E14" s="518" t="s">
        <v>75</v>
      </c>
      <c r="F14" s="519"/>
      <c r="G14" s="520" t="s">
        <v>76</v>
      </c>
      <c r="H14" s="521"/>
      <c r="I14" s="521"/>
      <c r="J14" s="521"/>
      <c r="K14" s="522"/>
      <c r="L14" s="523" t="s">
        <v>77</v>
      </c>
      <c r="M14" s="524"/>
      <c r="N14" s="524"/>
      <c r="O14" s="525"/>
      <c r="P14" s="56">
        <v>8</v>
      </c>
      <c r="Q14" s="57">
        <v>8</v>
      </c>
      <c r="R14" s="57"/>
      <c r="S14" s="57"/>
      <c r="T14" s="57">
        <v>8</v>
      </c>
      <c r="U14" s="57">
        <v>8</v>
      </c>
      <c r="V14" s="58">
        <v>8</v>
      </c>
      <c r="W14" s="56">
        <v>8</v>
      </c>
      <c r="X14" s="57">
        <v>8</v>
      </c>
      <c r="Y14" s="57"/>
      <c r="Z14" s="57"/>
      <c r="AA14" s="57">
        <v>8</v>
      </c>
      <c r="AB14" s="57">
        <v>8</v>
      </c>
      <c r="AC14" s="58">
        <v>8</v>
      </c>
      <c r="AD14" s="56">
        <v>8</v>
      </c>
      <c r="AE14" s="57">
        <v>8</v>
      </c>
      <c r="AF14" s="57"/>
      <c r="AG14" s="57"/>
      <c r="AH14" s="57">
        <v>8</v>
      </c>
      <c r="AI14" s="57">
        <v>8</v>
      </c>
      <c r="AJ14" s="58">
        <v>8</v>
      </c>
      <c r="AK14" s="56">
        <v>8</v>
      </c>
      <c r="AL14" s="57">
        <v>8</v>
      </c>
      <c r="AM14" s="57"/>
      <c r="AN14" s="57"/>
      <c r="AO14" s="57">
        <v>8</v>
      </c>
      <c r="AP14" s="57">
        <v>8</v>
      </c>
      <c r="AQ14" s="58">
        <v>8</v>
      </c>
      <c r="AR14" s="56"/>
      <c r="AS14" s="57"/>
      <c r="AT14" s="58"/>
      <c r="AU14" s="526">
        <f>IF($AZ$3="４週",SUM(P14:AQ14),IF($AZ$3="暦月",SUM(P14:AT14),""))</f>
        <v>160</v>
      </c>
      <c r="AV14" s="527"/>
      <c r="AW14" s="528">
        <f t="shared" ref="AW14:AW31" si="1">IF($AZ$3="４週",AU14/4,IF($AZ$3="暦月",AU14/($AZ$7/7),""))</f>
        <v>40</v>
      </c>
      <c r="AX14" s="529"/>
      <c r="AY14" s="496"/>
      <c r="AZ14" s="497"/>
      <c r="BA14" s="497"/>
      <c r="BB14" s="497"/>
      <c r="BC14" s="497"/>
      <c r="BD14" s="498"/>
    </row>
    <row r="15" spans="1:57" ht="39.950000000000003" customHeight="1" x14ac:dyDescent="0.2">
      <c r="A15" s="43"/>
      <c r="B15" s="59">
        <f t="shared" ref="B15:B31" si="2">B14+1</f>
        <v>2</v>
      </c>
      <c r="C15" s="499" t="s">
        <v>78</v>
      </c>
      <c r="D15" s="500"/>
      <c r="E15" s="501" t="s">
        <v>75</v>
      </c>
      <c r="F15" s="502"/>
      <c r="G15" s="503" t="s">
        <v>76</v>
      </c>
      <c r="H15" s="504"/>
      <c r="I15" s="504"/>
      <c r="J15" s="504"/>
      <c r="K15" s="505"/>
      <c r="L15" s="506" t="s">
        <v>79</v>
      </c>
      <c r="M15" s="507"/>
      <c r="N15" s="507"/>
      <c r="O15" s="508"/>
      <c r="P15" s="60">
        <v>8</v>
      </c>
      <c r="Q15" s="61">
        <v>8</v>
      </c>
      <c r="R15" s="61"/>
      <c r="S15" s="61"/>
      <c r="T15" s="61">
        <v>8</v>
      </c>
      <c r="U15" s="61">
        <v>8</v>
      </c>
      <c r="V15" s="62">
        <v>8</v>
      </c>
      <c r="W15" s="60">
        <v>8</v>
      </c>
      <c r="X15" s="61">
        <v>8</v>
      </c>
      <c r="Y15" s="61"/>
      <c r="Z15" s="61"/>
      <c r="AA15" s="61">
        <v>8</v>
      </c>
      <c r="AB15" s="61">
        <v>8</v>
      </c>
      <c r="AC15" s="62">
        <v>8</v>
      </c>
      <c r="AD15" s="60">
        <v>8</v>
      </c>
      <c r="AE15" s="61">
        <v>8</v>
      </c>
      <c r="AF15" s="61"/>
      <c r="AG15" s="61"/>
      <c r="AH15" s="61">
        <v>8</v>
      </c>
      <c r="AI15" s="61">
        <v>8</v>
      </c>
      <c r="AJ15" s="62">
        <v>8</v>
      </c>
      <c r="AK15" s="60">
        <v>8</v>
      </c>
      <c r="AL15" s="61">
        <v>8</v>
      </c>
      <c r="AM15" s="61"/>
      <c r="AN15" s="61"/>
      <c r="AO15" s="61">
        <v>8</v>
      </c>
      <c r="AP15" s="61">
        <v>8</v>
      </c>
      <c r="AQ15" s="62">
        <v>8</v>
      </c>
      <c r="AR15" s="60"/>
      <c r="AS15" s="61"/>
      <c r="AT15" s="62"/>
      <c r="AU15" s="509">
        <f>IF($AZ$3="４週",SUM(P15:AQ15),IF($AZ$3="暦月",SUM(P15:AT15),""))</f>
        <v>160</v>
      </c>
      <c r="AV15" s="510"/>
      <c r="AW15" s="511">
        <f t="shared" si="1"/>
        <v>40</v>
      </c>
      <c r="AX15" s="512"/>
      <c r="AY15" s="513"/>
      <c r="AZ15" s="514"/>
      <c r="BA15" s="514"/>
      <c r="BB15" s="514"/>
      <c r="BC15" s="514"/>
      <c r="BD15" s="515"/>
    </row>
    <row r="16" spans="1:57" ht="39.950000000000003" customHeight="1" x14ac:dyDescent="0.2">
      <c r="A16" s="43"/>
      <c r="B16" s="59">
        <f t="shared" si="2"/>
        <v>3</v>
      </c>
      <c r="C16" s="499" t="s">
        <v>78</v>
      </c>
      <c r="D16" s="500"/>
      <c r="E16" s="501" t="s">
        <v>75</v>
      </c>
      <c r="F16" s="502"/>
      <c r="G16" s="503" t="s">
        <v>78</v>
      </c>
      <c r="H16" s="504"/>
      <c r="I16" s="504"/>
      <c r="J16" s="504"/>
      <c r="K16" s="505"/>
      <c r="L16" s="506" t="s">
        <v>80</v>
      </c>
      <c r="M16" s="507"/>
      <c r="N16" s="507"/>
      <c r="O16" s="508"/>
      <c r="P16" s="60">
        <v>8</v>
      </c>
      <c r="Q16" s="61">
        <v>8</v>
      </c>
      <c r="R16" s="61"/>
      <c r="S16" s="61"/>
      <c r="T16" s="61">
        <v>8</v>
      </c>
      <c r="U16" s="61">
        <v>8</v>
      </c>
      <c r="V16" s="62">
        <v>8</v>
      </c>
      <c r="W16" s="60">
        <v>8</v>
      </c>
      <c r="X16" s="61">
        <v>8</v>
      </c>
      <c r="Y16" s="61"/>
      <c r="Z16" s="61"/>
      <c r="AA16" s="61">
        <v>8</v>
      </c>
      <c r="AB16" s="61">
        <v>8</v>
      </c>
      <c r="AC16" s="62">
        <v>8</v>
      </c>
      <c r="AD16" s="60">
        <v>8</v>
      </c>
      <c r="AE16" s="61">
        <v>8</v>
      </c>
      <c r="AF16" s="61"/>
      <c r="AG16" s="61"/>
      <c r="AH16" s="61">
        <v>8</v>
      </c>
      <c r="AI16" s="61">
        <v>8</v>
      </c>
      <c r="AJ16" s="62">
        <v>8</v>
      </c>
      <c r="AK16" s="60">
        <v>8</v>
      </c>
      <c r="AL16" s="61">
        <v>8</v>
      </c>
      <c r="AM16" s="61"/>
      <c r="AN16" s="61"/>
      <c r="AO16" s="61">
        <v>8</v>
      </c>
      <c r="AP16" s="61">
        <v>8</v>
      </c>
      <c r="AQ16" s="62">
        <v>8</v>
      </c>
      <c r="AR16" s="60"/>
      <c r="AS16" s="61"/>
      <c r="AT16" s="62"/>
      <c r="AU16" s="509">
        <f>IF($AZ$3="４週",SUM(P16:AQ16),IF($AZ$3="暦月",SUM(P16:AT16),""))</f>
        <v>160</v>
      </c>
      <c r="AV16" s="510"/>
      <c r="AW16" s="511">
        <f t="shared" si="1"/>
        <v>40</v>
      </c>
      <c r="AX16" s="512"/>
      <c r="AY16" s="513"/>
      <c r="AZ16" s="514"/>
      <c r="BA16" s="514"/>
      <c r="BB16" s="514"/>
      <c r="BC16" s="514"/>
      <c r="BD16" s="515"/>
    </row>
    <row r="17" spans="1:56" ht="39.950000000000003" customHeight="1" x14ac:dyDescent="0.2">
      <c r="A17" s="43"/>
      <c r="B17" s="59">
        <f t="shared" si="2"/>
        <v>4</v>
      </c>
      <c r="C17" s="499" t="s">
        <v>78</v>
      </c>
      <c r="D17" s="500"/>
      <c r="E17" s="501" t="s">
        <v>75</v>
      </c>
      <c r="F17" s="502"/>
      <c r="G17" s="503" t="s">
        <v>78</v>
      </c>
      <c r="H17" s="504"/>
      <c r="I17" s="504"/>
      <c r="J17" s="504"/>
      <c r="K17" s="505"/>
      <c r="L17" s="506" t="s">
        <v>81</v>
      </c>
      <c r="M17" s="507"/>
      <c r="N17" s="507"/>
      <c r="O17" s="508"/>
      <c r="P17" s="60">
        <v>8</v>
      </c>
      <c r="Q17" s="61">
        <v>8</v>
      </c>
      <c r="R17" s="61"/>
      <c r="S17" s="61"/>
      <c r="T17" s="61">
        <v>8</v>
      </c>
      <c r="U17" s="61">
        <v>8</v>
      </c>
      <c r="V17" s="62">
        <v>8</v>
      </c>
      <c r="W17" s="60">
        <v>8</v>
      </c>
      <c r="X17" s="61">
        <v>8</v>
      </c>
      <c r="Y17" s="61"/>
      <c r="Z17" s="61"/>
      <c r="AA17" s="61">
        <v>8</v>
      </c>
      <c r="AB17" s="61">
        <v>8</v>
      </c>
      <c r="AC17" s="62">
        <v>8</v>
      </c>
      <c r="AD17" s="60">
        <v>8</v>
      </c>
      <c r="AE17" s="61">
        <v>8</v>
      </c>
      <c r="AF17" s="61"/>
      <c r="AG17" s="61"/>
      <c r="AH17" s="61">
        <v>8</v>
      </c>
      <c r="AI17" s="61">
        <v>8</v>
      </c>
      <c r="AJ17" s="62">
        <v>8</v>
      </c>
      <c r="AK17" s="60">
        <v>8</v>
      </c>
      <c r="AL17" s="61">
        <v>8</v>
      </c>
      <c r="AM17" s="61"/>
      <c r="AN17" s="61"/>
      <c r="AO17" s="61">
        <v>8</v>
      </c>
      <c r="AP17" s="61">
        <v>8</v>
      </c>
      <c r="AQ17" s="62">
        <v>8</v>
      </c>
      <c r="AR17" s="60"/>
      <c r="AS17" s="61"/>
      <c r="AT17" s="62"/>
      <c r="AU17" s="509">
        <f>IF($AZ$3="４週",SUM(P17:AQ17),IF($AZ$3="暦月",SUM(P17:AT17),""))</f>
        <v>160</v>
      </c>
      <c r="AV17" s="510"/>
      <c r="AW17" s="511">
        <f t="shared" si="1"/>
        <v>40</v>
      </c>
      <c r="AX17" s="512"/>
      <c r="AY17" s="513"/>
      <c r="AZ17" s="514"/>
      <c r="BA17" s="514"/>
      <c r="BB17" s="514"/>
      <c r="BC17" s="514"/>
      <c r="BD17" s="515"/>
    </row>
    <row r="18" spans="1:56" ht="39.950000000000003" customHeight="1" x14ac:dyDescent="0.2">
      <c r="A18" s="43"/>
      <c r="B18" s="59">
        <f t="shared" si="2"/>
        <v>5</v>
      </c>
      <c r="C18" s="499" t="s">
        <v>78</v>
      </c>
      <c r="D18" s="500"/>
      <c r="E18" s="501" t="s">
        <v>82</v>
      </c>
      <c r="F18" s="502"/>
      <c r="G18" s="503" t="s">
        <v>78</v>
      </c>
      <c r="H18" s="504"/>
      <c r="I18" s="504"/>
      <c r="J18" s="504"/>
      <c r="K18" s="505"/>
      <c r="L18" s="506" t="s">
        <v>83</v>
      </c>
      <c r="M18" s="507"/>
      <c r="N18" s="507"/>
      <c r="O18" s="508"/>
      <c r="P18" s="60">
        <v>4</v>
      </c>
      <c r="Q18" s="61">
        <v>4</v>
      </c>
      <c r="R18" s="61"/>
      <c r="S18" s="61"/>
      <c r="T18" s="61">
        <v>4</v>
      </c>
      <c r="U18" s="61">
        <v>4</v>
      </c>
      <c r="V18" s="62">
        <v>4</v>
      </c>
      <c r="W18" s="60">
        <v>4</v>
      </c>
      <c r="X18" s="61">
        <v>4</v>
      </c>
      <c r="Y18" s="61"/>
      <c r="Z18" s="61"/>
      <c r="AA18" s="61">
        <v>4</v>
      </c>
      <c r="AB18" s="61">
        <v>4</v>
      </c>
      <c r="AC18" s="62">
        <v>4</v>
      </c>
      <c r="AD18" s="60">
        <v>4</v>
      </c>
      <c r="AE18" s="61">
        <v>4</v>
      </c>
      <c r="AF18" s="61"/>
      <c r="AG18" s="61"/>
      <c r="AH18" s="61">
        <v>4</v>
      </c>
      <c r="AI18" s="61">
        <v>4</v>
      </c>
      <c r="AJ18" s="62">
        <v>4</v>
      </c>
      <c r="AK18" s="60">
        <v>4</v>
      </c>
      <c r="AL18" s="61">
        <v>4</v>
      </c>
      <c r="AM18" s="61"/>
      <c r="AN18" s="61"/>
      <c r="AO18" s="61">
        <v>4</v>
      </c>
      <c r="AP18" s="61">
        <v>4</v>
      </c>
      <c r="AQ18" s="62">
        <v>4</v>
      </c>
      <c r="AR18" s="60"/>
      <c r="AS18" s="61"/>
      <c r="AT18" s="62"/>
      <c r="AU18" s="509">
        <f t="shared" ref="AU18:AU31" si="3">IF($AZ$3="４週",SUM(P18:AQ18),IF($AZ$3="暦月",SUM(P18:AT18),""))</f>
        <v>80</v>
      </c>
      <c r="AV18" s="510"/>
      <c r="AW18" s="511">
        <f t="shared" si="1"/>
        <v>20</v>
      </c>
      <c r="AX18" s="512"/>
      <c r="AY18" s="513"/>
      <c r="AZ18" s="514"/>
      <c r="BA18" s="514"/>
      <c r="BB18" s="514"/>
      <c r="BC18" s="514"/>
      <c r="BD18" s="515"/>
    </row>
    <row r="19" spans="1:56" ht="39.950000000000003" customHeight="1" x14ac:dyDescent="0.2">
      <c r="A19" s="43"/>
      <c r="B19" s="59">
        <f t="shared" si="2"/>
        <v>6</v>
      </c>
      <c r="C19" s="499"/>
      <c r="D19" s="500"/>
      <c r="E19" s="501"/>
      <c r="F19" s="502"/>
      <c r="G19" s="503"/>
      <c r="H19" s="504"/>
      <c r="I19" s="504"/>
      <c r="J19" s="504"/>
      <c r="K19" s="505"/>
      <c r="L19" s="506"/>
      <c r="M19" s="507"/>
      <c r="N19" s="507"/>
      <c r="O19" s="508"/>
      <c r="P19" s="60"/>
      <c r="Q19" s="61"/>
      <c r="R19" s="61"/>
      <c r="S19" s="61"/>
      <c r="T19" s="61"/>
      <c r="U19" s="61"/>
      <c r="V19" s="62"/>
      <c r="W19" s="60"/>
      <c r="X19" s="61"/>
      <c r="Y19" s="61"/>
      <c r="Z19" s="61"/>
      <c r="AA19" s="61"/>
      <c r="AB19" s="61"/>
      <c r="AC19" s="62"/>
      <c r="AD19" s="60"/>
      <c r="AE19" s="61"/>
      <c r="AF19" s="61"/>
      <c r="AG19" s="61"/>
      <c r="AH19" s="61"/>
      <c r="AI19" s="61"/>
      <c r="AJ19" s="62"/>
      <c r="AK19" s="60"/>
      <c r="AL19" s="61"/>
      <c r="AM19" s="61"/>
      <c r="AN19" s="61"/>
      <c r="AO19" s="61"/>
      <c r="AP19" s="61"/>
      <c r="AQ19" s="62"/>
      <c r="AR19" s="60"/>
      <c r="AS19" s="61"/>
      <c r="AT19" s="62"/>
      <c r="AU19" s="509">
        <f t="shared" si="3"/>
        <v>0</v>
      </c>
      <c r="AV19" s="510"/>
      <c r="AW19" s="511">
        <f t="shared" si="1"/>
        <v>0</v>
      </c>
      <c r="AX19" s="512"/>
      <c r="AY19" s="513"/>
      <c r="AZ19" s="514"/>
      <c r="BA19" s="514"/>
      <c r="BB19" s="514"/>
      <c r="BC19" s="514"/>
      <c r="BD19" s="515"/>
    </row>
    <row r="20" spans="1:56" ht="39.950000000000003" customHeight="1" x14ac:dyDescent="0.2">
      <c r="A20" s="43"/>
      <c r="B20" s="59">
        <f t="shared" si="2"/>
        <v>7</v>
      </c>
      <c r="C20" s="499"/>
      <c r="D20" s="500"/>
      <c r="E20" s="501"/>
      <c r="F20" s="502"/>
      <c r="G20" s="503"/>
      <c r="H20" s="504"/>
      <c r="I20" s="504"/>
      <c r="J20" s="504"/>
      <c r="K20" s="505"/>
      <c r="L20" s="506"/>
      <c r="M20" s="507"/>
      <c r="N20" s="507"/>
      <c r="O20" s="508"/>
      <c r="P20" s="60"/>
      <c r="Q20" s="61"/>
      <c r="R20" s="61"/>
      <c r="S20" s="61"/>
      <c r="T20" s="61"/>
      <c r="U20" s="61"/>
      <c r="V20" s="62"/>
      <c r="W20" s="60"/>
      <c r="X20" s="61"/>
      <c r="Y20" s="61"/>
      <c r="Z20" s="61"/>
      <c r="AA20" s="61"/>
      <c r="AB20" s="61"/>
      <c r="AC20" s="62"/>
      <c r="AD20" s="60"/>
      <c r="AE20" s="61"/>
      <c r="AF20" s="61"/>
      <c r="AG20" s="61"/>
      <c r="AH20" s="61"/>
      <c r="AI20" s="61"/>
      <c r="AJ20" s="62"/>
      <c r="AK20" s="60"/>
      <c r="AL20" s="61"/>
      <c r="AM20" s="61"/>
      <c r="AN20" s="61"/>
      <c r="AO20" s="61"/>
      <c r="AP20" s="61"/>
      <c r="AQ20" s="62"/>
      <c r="AR20" s="60"/>
      <c r="AS20" s="61"/>
      <c r="AT20" s="62"/>
      <c r="AU20" s="509">
        <f>IF($AZ$3="４週",SUM(P20:AQ20),IF($AZ$3="暦月",SUM(P20:AT20),""))</f>
        <v>0</v>
      </c>
      <c r="AV20" s="510"/>
      <c r="AW20" s="511">
        <f t="shared" si="1"/>
        <v>0</v>
      </c>
      <c r="AX20" s="512"/>
      <c r="AY20" s="513"/>
      <c r="AZ20" s="514"/>
      <c r="BA20" s="514"/>
      <c r="BB20" s="514"/>
      <c r="BC20" s="514"/>
      <c r="BD20" s="515"/>
    </row>
    <row r="21" spans="1:56" ht="39.950000000000003" customHeight="1" x14ac:dyDescent="0.2">
      <c r="A21" s="43"/>
      <c r="B21" s="59">
        <f t="shared" si="2"/>
        <v>8</v>
      </c>
      <c r="C21" s="499"/>
      <c r="D21" s="500"/>
      <c r="E21" s="501"/>
      <c r="F21" s="502"/>
      <c r="G21" s="503"/>
      <c r="H21" s="504"/>
      <c r="I21" s="504"/>
      <c r="J21" s="504"/>
      <c r="K21" s="505"/>
      <c r="L21" s="506"/>
      <c r="M21" s="507"/>
      <c r="N21" s="507"/>
      <c r="O21" s="508"/>
      <c r="P21" s="60"/>
      <c r="Q21" s="61"/>
      <c r="R21" s="61"/>
      <c r="S21" s="61"/>
      <c r="T21" s="61"/>
      <c r="U21" s="61"/>
      <c r="V21" s="62"/>
      <c r="W21" s="60"/>
      <c r="X21" s="61"/>
      <c r="Y21" s="61"/>
      <c r="Z21" s="61"/>
      <c r="AA21" s="61"/>
      <c r="AB21" s="61"/>
      <c r="AC21" s="62"/>
      <c r="AD21" s="60"/>
      <c r="AE21" s="61"/>
      <c r="AF21" s="61"/>
      <c r="AG21" s="61"/>
      <c r="AH21" s="61"/>
      <c r="AI21" s="61"/>
      <c r="AJ21" s="62"/>
      <c r="AK21" s="60"/>
      <c r="AL21" s="61"/>
      <c r="AM21" s="61"/>
      <c r="AN21" s="61"/>
      <c r="AO21" s="61"/>
      <c r="AP21" s="61"/>
      <c r="AQ21" s="62"/>
      <c r="AR21" s="60"/>
      <c r="AS21" s="61"/>
      <c r="AT21" s="62"/>
      <c r="AU21" s="509">
        <f t="shared" si="3"/>
        <v>0</v>
      </c>
      <c r="AV21" s="510"/>
      <c r="AW21" s="511">
        <f t="shared" si="1"/>
        <v>0</v>
      </c>
      <c r="AX21" s="512"/>
      <c r="AY21" s="513"/>
      <c r="AZ21" s="514"/>
      <c r="BA21" s="514"/>
      <c r="BB21" s="514"/>
      <c r="BC21" s="514"/>
      <c r="BD21" s="515"/>
    </row>
    <row r="22" spans="1:56" ht="39.950000000000003" customHeight="1" x14ac:dyDescent="0.2">
      <c r="A22" s="43"/>
      <c r="B22" s="59">
        <f t="shared" si="2"/>
        <v>9</v>
      </c>
      <c r="C22" s="499"/>
      <c r="D22" s="500"/>
      <c r="E22" s="501"/>
      <c r="F22" s="502"/>
      <c r="G22" s="503"/>
      <c r="H22" s="504"/>
      <c r="I22" s="504"/>
      <c r="J22" s="504"/>
      <c r="K22" s="505"/>
      <c r="L22" s="506"/>
      <c r="M22" s="507"/>
      <c r="N22" s="507"/>
      <c r="O22" s="508"/>
      <c r="P22" s="60"/>
      <c r="Q22" s="61"/>
      <c r="R22" s="61"/>
      <c r="S22" s="61"/>
      <c r="T22" s="61"/>
      <c r="U22" s="61"/>
      <c r="V22" s="62"/>
      <c r="W22" s="60"/>
      <c r="X22" s="61"/>
      <c r="Y22" s="61"/>
      <c r="Z22" s="61"/>
      <c r="AA22" s="61"/>
      <c r="AB22" s="61"/>
      <c r="AC22" s="62"/>
      <c r="AD22" s="60"/>
      <c r="AE22" s="61"/>
      <c r="AF22" s="61"/>
      <c r="AG22" s="61"/>
      <c r="AH22" s="61"/>
      <c r="AI22" s="61"/>
      <c r="AJ22" s="62"/>
      <c r="AK22" s="60"/>
      <c r="AL22" s="61"/>
      <c r="AM22" s="61"/>
      <c r="AN22" s="61"/>
      <c r="AO22" s="61"/>
      <c r="AP22" s="61"/>
      <c r="AQ22" s="62"/>
      <c r="AR22" s="60"/>
      <c r="AS22" s="61"/>
      <c r="AT22" s="62"/>
      <c r="AU22" s="509">
        <f t="shared" si="3"/>
        <v>0</v>
      </c>
      <c r="AV22" s="510"/>
      <c r="AW22" s="511">
        <f t="shared" si="1"/>
        <v>0</v>
      </c>
      <c r="AX22" s="512"/>
      <c r="AY22" s="513"/>
      <c r="AZ22" s="514"/>
      <c r="BA22" s="514"/>
      <c r="BB22" s="514"/>
      <c r="BC22" s="514"/>
      <c r="BD22" s="515"/>
    </row>
    <row r="23" spans="1:56" ht="39.950000000000003" customHeight="1" x14ac:dyDescent="0.2">
      <c r="A23" s="43"/>
      <c r="B23" s="59">
        <f t="shared" si="2"/>
        <v>10</v>
      </c>
      <c r="C23" s="499"/>
      <c r="D23" s="500"/>
      <c r="E23" s="501"/>
      <c r="F23" s="502"/>
      <c r="G23" s="503"/>
      <c r="H23" s="504"/>
      <c r="I23" s="504"/>
      <c r="J23" s="504"/>
      <c r="K23" s="505"/>
      <c r="L23" s="506"/>
      <c r="M23" s="507"/>
      <c r="N23" s="507"/>
      <c r="O23" s="508"/>
      <c r="P23" s="60"/>
      <c r="Q23" s="61"/>
      <c r="R23" s="61"/>
      <c r="S23" s="61"/>
      <c r="T23" s="61"/>
      <c r="U23" s="61"/>
      <c r="V23" s="62"/>
      <c r="W23" s="60"/>
      <c r="X23" s="61"/>
      <c r="Y23" s="61"/>
      <c r="Z23" s="61"/>
      <c r="AA23" s="61"/>
      <c r="AB23" s="61"/>
      <c r="AC23" s="62"/>
      <c r="AD23" s="60"/>
      <c r="AE23" s="61"/>
      <c r="AF23" s="61"/>
      <c r="AG23" s="61"/>
      <c r="AH23" s="61"/>
      <c r="AI23" s="61"/>
      <c r="AJ23" s="62"/>
      <c r="AK23" s="60"/>
      <c r="AL23" s="61"/>
      <c r="AM23" s="61"/>
      <c r="AN23" s="61"/>
      <c r="AO23" s="61"/>
      <c r="AP23" s="61"/>
      <c r="AQ23" s="62"/>
      <c r="AR23" s="60"/>
      <c r="AS23" s="61"/>
      <c r="AT23" s="62"/>
      <c r="AU23" s="509">
        <f t="shared" si="3"/>
        <v>0</v>
      </c>
      <c r="AV23" s="510"/>
      <c r="AW23" s="511">
        <f t="shared" si="1"/>
        <v>0</v>
      </c>
      <c r="AX23" s="512"/>
      <c r="AY23" s="513"/>
      <c r="AZ23" s="514"/>
      <c r="BA23" s="514"/>
      <c r="BB23" s="514"/>
      <c r="BC23" s="514"/>
      <c r="BD23" s="515"/>
    </row>
    <row r="24" spans="1:56" ht="39.950000000000003" customHeight="1" x14ac:dyDescent="0.2">
      <c r="A24" s="43"/>
      <c r="B24" s="59">
        <f t="shared" si="2"/>
        <v>11</v>
      </c>
      <c r="C24" s="499"/>
      <c r="D24" s="500"/>
      <c r="E24" s="501"/>
      <c r="F24" s="502"/>
      <c r="G24" s="503"/>
      <c r="H24" s="504"/>
      <c r="I24" s="504"/>
      <c r="J24" s="504"/>
      <c r="K24" s="505"/>
      <c r="L24" s="506"/>
      <c r="M24" s="507"/>
      <c r="N24" s="507"/>
      <c r="O24" s="508"/>
      <c r="P24" s="60"/>
      <c r="Q24" s="61"/>
      <c r="R24" s="61"/>
      <c r="S24" s="61"/>
      <c r="T24" s="61"/>
      <c r="U24" s="61"/>
      <c r="V24" s="62"/>
      <c r="W24" s="60"/>
      <c r="X24" s="61"/>
      <c r="Y24" s="61"/>
      <c r="Z24" s="61"/>
      <c r="AA24" s="61"/>
      <c r="AB24" s="61"/>
      <c r="AC24" s="62"/>
      <c r="AD24" s="60"/>
      <c r="AE24" s="61"/>
      <c r="AF24" s="61"/>
      <c r="AG24" s="61"/>
      <c r="AH24" s="61"/>
      <c r="AI24" s="61"/>
      <c r="AJ24" s="62"/>
      <c r="AK24" s="60"/>
      <c r="AL24" s="61"/>
      <c r="AM24" s="61"/>
      <c r="AN24" s="61"/>
      <c r="AO24" s="61"/>
      <c r="AP24" s="61"/>
      <c r="AQ24" s="62"/>
      <c r="AR24" s="60"/>
      <c r="AS24" s="61"/>
      <c r="AT24" s="62"/>
      <c r="AU24" s="509">
        <f t="shared" si="3"/>
        <v>0</v>
      </c>
      <c r="AV24" s="510"/>
      <c r="AW24" s="511">
        <f t="shared" si="1"/>
        <v>0</v>
      </c>
      <c r="AX24" s="512"/>
      <c r="AY24" s="513"/>
      <c r="AZ24" s="514"/>
      <c r="BA24" s="514"/>
      <c r="BB24" s="514"/>
      <c r="BC24" s="514"/>
      <c r="BD24" s="515"/>
    </row>
    <row r="25" spans="1:56" ht="39.950000000000003" customHeight="1" x14ac:dyDescent="0.2">
      <c r="A25" s="43"/>
      <c r="B25" s="59">
        <f t="shared" si="2"/>
        <v>12</v>
      </c>
      <c r="C25" s="499"/>
      <c r="D25" s="500"/>
      <c r="E25" s="501"/>
      <c r="F25" s="502"/>
      <c r="G25" s="503"/>
      <c r="H25" s="504"/>
      <c r="I25" s="504"/>
      <c r="J25" s="504"/>
      <c r="K25" s="505"/>
      <c r="L25" s="506"/>
      <c r="M25" s="507"/>
      <c r="N25" s="507"/>
      <c r="O25" s="508"/>
      <c r="P25" s="60"/>
      <c r="Q25" s="61"/>
      <c r="R25" s="61"/>
      <c r="S25" s="61"/>
      <c r="T25" s="61"/>
      <c r="U25" s="61"/>
      <c r="V25" s="62"/>
      <c r="W25" s="60"/>
      <c r="X25" s="61"/>
      <c r="Y25" s="61"/>
      <c r="Z25" s="61"/>
      <c r="AA25" s="61"/>
      <c r="AB25" s="61"/>
      <c r="AC25" s="62"/>
      <c r="AD25" s="60"/>
      <c r="AE25" s="61"/>
      <c r="AF25" s="61"/>
      <c r="AG25" s="61"/>
      <c r="AH25" s="61"/>
      <c r="AI25" s="61"/>
      <c r="AJ25" s="62"/>
      <c r="AK25" s="60"/>
      <c r="AL25" s="61"/>
      <c r="AM25" s="61"/>
      <c r="AN25" s="61"/>
      <c r="AO25" s="61"/>
      <c r="AP25" s="61"/>
      <c r="AQ25" s="62"/>
      <c r="AR25" s="60"/>
      <c r="AS25" s="61"/>
      <c r="AT25" s="62"/>
      <c r="AU25" s="509">
        <f t="shared" si="3"/>
        <v>0</v>
      </c>
      <c r="AV25" s="510"/>
      <c r="AW25" s="511">
        <f t="shared" si="1"/>
        <v>0</v>
      </c>
      <c r="AX25" s="512"/>
      <c r="AY25" s="513"/>
      <c r="AZ25" s="514"/>
      <c r="BA25" s="514"/>
      <c r="BB25" s="514"/>
      <c r="BC25" s="514"/>
      <c r="BD25" s="515"/>
    </row>
    <row r="26" spans="1:56" ht="39.950000000000003" customHeight="1" x14ac:dyDescent="0.2">
      <c r="A26" s="43"/>
      <c r="B26" s="59">
        <f t="shared" si="2"/>
        <v>13</v>
      </c>
      <c r="C26" s="499"/>
      <c r="D26" s="500"/>
      <c r="E26" s="501"/>
      <c r="F26" s="502"/>
      <c r="G26" s="503"/>
      <c r="H26" s="504"/>
      <c r="I26" s="504"/>
      <c r="J26" s="504"/>
      <c r="K26" s="505"/>
      <c r="L26" s="506"/>
      <c r="M26" s="507"/>
      <c r="N26" s="507"/>
      <c r="O26" s="508"/>
      <c r="P26" s="60"/>
      <c r="Q26" s="61"/>
      <c r="R26" s="61"/>
      <c r="S26" s="61"/>
      <c r="T26" s="61"/>
      <c r="U26" s="61"/>
      <c r="V26" s="62"/>
      <c r="W26" s="60"/>
      <c r="X26" s="61"/>
      <c r="Y26" s="61"/>
      <c r="Z26" s="61"/>
      <c r="AA26" s="61"/>
      <c r="AB26" s="61"/>
      <c r="AC26" s="62"/>
      <c r="AD26" s="60"/>
      <c r="AE26" s="61"/>
      <c r="AF26" s="61"/>
      <c r="AG26" s="61"/>
      <c r="AH26" s="61"/>
      <c r="AI26" s="61"/>
      <c r="AJ26" s="62"/>
      <c r="AK26" s="60"/>
      <c r="AL26" s="61"/>
      <c r="AM26" s="61"/>
      <c r="AN26" s="61"/>
      <c r="AO26" s="61"/>
      <c r="AP26" s="61"/>
      <c r="AQ26" s="62"/>
      <c r="AR26" s="60"/>
      <c r="AS26" s="61"/>
      <c r="AT26" s="62"/>
      <c r="AU26" s="509">
        <f t="shared" si="3"/>
        <v>0</v>
      </c>
      <c r="AV26" s="510"/>
      <c r="AW26" s="511">
        <f t="shared" si="1"/>
        <v>0</v>
      </c>
      <c r="AX26" s="512"/>
      <c r="AY26" s="513"/>
      <c r="AZ26" s="514"/>
      <c r="BA26" s="514"/>
      <c r="BB26" s="514"/>
      <c r="BC26" s="514"/>
      <c r="BD26" s="515"/>
    </row>
    <row r="27" spans="1:56" ht="39.950000000000003" customHeight="1" x14ac:dyDescent="0.2">
      <c r="A27" s="43"/>
      <c r="B27" s="59">
        <f t="shared" si="2"/>
        <v>14</v>
      </c>
      <c r="C27" s="499"/>
      <c r="D27" s="500"/>
      <c r="E27" s="501"/>
      <c r="F27" s="502"/>
      <c r="G27" s="503"/>
      <c r="H27" s="504"/>
      <c r="I27" s="504"/>
      <c r="J27" s="504"/>
      <c r="K27" s="505"/>
      <c r="L27" s="506"/>
      <c r="M27" s="507"/>
      <c r="N27" s="507"/>
      <c r="O27" s="508"/>
      <c r="P27" s="60"/>
      <c r="Q27" s="61"/>
      <c r="R27" s="61"/>
      <c r="S27" s="61"/>
      <c r="T27" s="61"/>
      <c r="U27" s="61"/>
      <c r="V27" s="62"/>
      <c r="W27" s="60"/>
      <c r="X27" s="61"/>
      <c r="Y27" s="61"/>
      <c r="Z27" s="61"/>
      <c r="AA27" s="61"/>
      <c r="AB27" s="61"/>
      <c r="AC27" s="62"/>
      <c r="AD27" s="60"/>
      <c r="AE27" s="61"/>
      <c r="AF27" s="61"/>
      <c r="AG27" s="61"/>
      <c r="AH27" s="61"/>
      <c r="AI27" s="61"/>
      <c r="AJ27" s="62"/>
      <c r="AK27" s="60"/>
      <c r="AL27" s="61"/>
      <c r="AM27" s="61"/>
      <c r="AN27" s="61"/>
      <c r="AO27" s="61"/>
      <c r="AP27" s="61"/>
      <c r="AQ27" s="62"/>
      <c r="AR27" s="60"/>
      <c r="AS27" s="61"/>
      <c r="AT27" s="62"/>
      <c r="AU27" s="509">
        <f t="shared" si="3"/>
        <v>0</v>
      </c>
      <c r="AV27" s="510"/>
      <c r="AW27" s="511">
        <f t="shared" si="1"/>
        <v>0</v>
      </c>
      <c r="AX27" s="512"/>
      <c r="AY27" s="513"/>
      <c r="AZ27" s="514"/>
      <c r="BA27" s="514"/>
      <c r="BB27" s="514"/>
      <c r="BC27" s="514"/>
      <c r="BD27" s="515"/>
    </row>
    <row r="28" spans="1:56" ht="39.950000000000003" customHeight="1" x14ac:dyDescent="0.2">
      <c r="A28" s="43"/>
      <c r="B28" s="59">
        <f t="shared" si="2"/>
        <v>15</v>
      </c>
      <c r="C28" s="499"/>
      <c r="D28" s="500"/>
      <c r="E28" s="501"/>
      <c r="F28" s="502"/>
      <c r="G28" s="503"/>
      <c r="H28" s="504"/>
      <c r="I28" s="504"/>
      <c r="J28" s="504"/>
      <c r="K28" s="505"/>
      <c r="L28" s="506"/>
      <c r="M28" s="507"/>
      <c r="N28" s="507"/>
      <c r="O28" s="508"/>
      <c r="P28" s="60"/>
      <c r="Q28" s="61"/>
      <c r="R28" s="61"/>
      <c r="S28" s="61"/>
      <c r="T28" s="61"/>
      <c r="U28" s="61"/>
      <c r="V28" s="62"/>
      <c r="W28" s="60"/>
      <c r="X28" s="61"/>
      <c r="Y28" s="61"/>
      <c r="Z28" s="61"/>
      <c r="AA28" s="61"/>
      <c r="AB28" s="61"/>
      <c r="AC28" s="62"/>
      <c r="AD28" s="60"/>
      <c r="AE28" s="61"/>
      <c r="AF28" s="61"/>
      <c r="AG28" s="61"/>
      <c r="AH28" s="61"/>
      <c r="AI28" s="61"/>
      <c r="AJ28" s="62"/>
      <c r="AK28" s="60"/>
      <c r="AL28" s="61"/>
      <c r="AM28" s="61"/>
      <c r="AN28" s="61"/>
      <c r="AO28" s="61"/>
      <c r="AP28" s="61"/>
      <c r="AQ28" s="62"/>
      <c r="AR28" s="60"/>
      <c r="AS28" s="61"/>
      <c r="AT28" s="62"/>
      <c r="AU28" s="509">
        <f t="shared" si="3"/>
        <v>0</v>
      </c>
      <c r="AV28" s="510"/>
      <c r="AW28" s="511">
        <f t="shared" si="1"/>
        <v>0</v>
      </c>
      <c r="AX28" s="512"/>
      <c r="AY28" s="513"/>
      <c r="AZ28" s="514"/>
      <c r="BA28" s="514"/>
      <c r="BB28" s="514"/>
      <c r="BC28" s="514"/>
      <c r="BD28" s="515"/>
    </row>
    <row r="29" spans="1:56" ht="39.950000000000003" customHeight="1" x14ac:dyDescent="0.2">
      <c r="A29" s="43"/>
      <c r="B29" s="59">
        <f t="shared" si="2"/>
        <v>16</v>
      </c>
      <c r="C29" s="499"/>
      <c r="D29" s="500"/>
      <c r="E29" s="501"/>
      <c r="F29" s="502"/>
      <c r="G29" s="503"/>
      <c r="H29" s="504"/>
      <c r="I29" s="504"/>
      <c r="J29" s="504"/>
      <c r="K29" s="505"/>
      <c r="L29" s="506"/>
      <c r="M29" s="507"/>
      <c r="N29" s="507"/>
      <c r="O29" s="508"/>
      <c r="P29" s="60"/>
      <c r="Q29" s="61"/>
      <c r="R29" s="61"/>
      <c r="S29" s="61"/>
      <c r="T29" s="61"/>
      <c r="U29" s="61"/>
      <c r="V29" s="62"/>
      <c r="W29" s="60"/>
      <c r="X29" s="61"/>
      <c r="Y29" s="61"/>
      <c r="Z29" s="61"/>
      <c r="AA29" s="61"/>
      <c r="AB29" s="61"/>
      <c r="AC29" s="62"/>
      <c r="AD29" s="60"/>
      <c r="AE29" s="61"/>
      <c r="AF29" s="61"/>
      <c r="AG29" s="61"/>
      <c r="AH29" s="61"/>
      <c r="AI29" s="61"/>
      <c r="AJ29" s="62"/>
      <c r="AK29" s="60"/>
      <c r="AL29" s="61"/>
      <c r="AM29" s="61"/>
      <c r="AN29" s="61"/>
      <c r="AO29" s="61"/>
      <c r="AP29" s="61"/>
      <c r="AQ29" s="62"/>
      <c r="AR29" s="60"/>
      <c r="AS29" s="61"/>
      <c r="AT29" s="62"/>
      <c r="AU29" s="509">
        <f t="shared" si="3"/>
        <v>0</v>
      </c>
      <c r="AV29" s="510"/>
      <c r="AW29" s="511">
        <f t="shared" si="1"/>
        <v>0</v>
      </c>
      <c r="AX29" s="512"/>
      <c r="AY29" s="513"/>
      <c r="AZ29" s="514"/>
      <c r="BA29" s="514"/>
      <c r="BB29" s="514"/>
      <c r="BC29" s="514"/>
      <c r="BD29" s="515"/>
    </row>
    <row r="30" spans="1:56" ht="39.950000000000003" customHeight="1" x14ac:dyDescent="0.2">
      <c r="A30" s="43"/>
      <c r="B30" s="59">
        <f t="shared" si="2"/>
        <v>17</v>
      </c>
      <c r="C30" s="499"/>
      <c r="D30" s="500"/>
      <c r="E30" s="501"/>
      <c r="F30" s="502"/>
      <c r="G30" s="503"/>
      <c r="H30" s="504"/>
      <c r="I30" s="504"/>
      <c r="J30" s="504"/>
      <c r="K30" s="505"/>
      <c r="L30" s="506"/>
      <c r="M30" s="507"/>
      <c r="N30" s="507"/>
      <c r="O30" s="508"/>
      <c r="P30" s="60"/>
      <c r="Q30" s="61"/>
      <c r="R30" s="61"/>
      <c r="S30" s="61"/>
      <c r="T30" s="61"/>
      <c r="U30" s="61"/>
      <c r="V30" s="62"/>
      <c r="W30" s="60"/>
      <c r="X30" s="61"/>
      <c r="Y30" s="61"/>
      <c r="Z30" s="61"/>
      <c r="AA30" s="61"/>
      <c r="AB30" s="61"/>
      <c r="AC30" s="62"/>
      <c r="AD30" s="60"/>
      <c r="AE30" s="61"/>
      <c r="AF30" s="61"/>
      <c r="AG30" s="61"/>
      <c r="AH30" s="61"/>
      <c r="AI30" s="61"/>
      <c r="AJ30" s="62"/>
      <c r="AK30" s="60"/>
      <c r="AL30" s="61"/>
      <c r="AM30" s="61"/>
      <c r="AN30" s="61"/>
      <c r="AO30" s="61"/>
      <c r="AP30" s="61"/>
      <c r="AQ30" s="62"/>
      <c r="AR30" s="60"/>
      <c r="AS30" s="61"/>
      <c r="AT30" s="62"/>
      <c r="AU30" s="509">
        <f t="shared" si="3"/>
        <v>0</v>
      </c>
      <c r="AV30" s="510"/>
      <c r="AW30" s="511">
        <f t="shared" si="1"/>
        <v>0</v>
      </c>
      <c r="AX30" s="512"/>
      <c r="AY30" s="513"/>
      <c r="AZ30" s="514"/>
      <c r="BA30" s="514"/>
      <c r="BB30" s="514"/>
      <c r="BC30" s="514"/>
      <c r="BD30" s="515"/>
    </row>
    <row r="31" spans="1:56" ht="39.950000000000003" customHeight="1" thickBot="1" x14ac:dyDescent="0.25">
      <c r="A31" s="43"/>
      <c r="B31" s="63">
        <f t="shared" si="2"/>
        <v>18</v>
      </c>
      <c r="C31" s="530"/>
      <c r="D31" s="531"/>
      <c r="E31" s="532"/>
      <c r="F31" s="533"/>
      <c r="G31" s="534"/>
      <c r="H31" s="535"/>
      <c r="I31" s="535"/>
      <c r="J31" s="535"/>
      <c r="K31" s="536"/>
      <c r="L31" s="537"/>
      <c r="M31" s="538"/>
      <c r="N31" s="538"/>
      <c r="O31" s="539"/>
      <c r="P31" s="64"/>
      <c r="Q31" s="65"/>
      <c r="R31" s="65"/>
      <c r="S31" s="65"/>
      <c r="T31" s="65"/>
      <c r="U31" s="65"/>
      <c r="V31" s="66"/>
      <c r="W31" s="64"/>
      <c r="X31" s="65"/>
      <c r="Y31" s="65"/>
      <c r="Z31" s="65"/>
      <c r="AA31" s="65"/>
      <c r="AB31" s="65"/>
      <c r="AC31" s="66"/>
      <c r="AD31" s="64"/>
      <c r="AE31" s="65"/>
      <c r="AF31" s="65"/>
      <c r="AG31" s="65"/>
      <c r="AH31" s="65"/>
      <c r="AI31" s="65"/>
      <c r="AJ31" s="66"/>
      <c r="AK31" s="64"/>
      <c r="AL31" s="65"/>
      <c r="AM31" s="65"/>
      <c r="AN31" s="65"/>
      <c r="AO31" s="65"/>
      <c r="AP31" s="65"/>
      <c r="AQ31" s="66"/>
      <c r="AR31" s="64"/>
      <c r="AS31" s="65"/>
      <c r="AT31" s="66"/>
      <c r="AU31" s="540">
        <f t="shared" si="3"/>
        <v>0</v>
      </c>
      <c r="AV31" s="541"/>
      <c r="AW31" s="542">
        <f t="shared" si="1"/>
        <v>0</v>
      </c>
      <c r="AX31" s="543"/>
      <c r="AY31" s="544"/>
      <c r="AZ31" s="545"/>
      <c r="BA31" s="545"/>
      <c r="BB31" s="545"/>
      <c r="BC31" s="545"/>
      <c r="BD31" s="546"/>
    </row>
    <row r="32" spans="1:56" ht="20.25" customHeight="1" x14ac:dyDescent="0.2">
      <c r="A32" s="43"/>
      <c r="B32" s="43"/>
      <c r="C32" s="67"/>
      <c r="D32" s="68"/>
      <c r="E32" s="69"/>
      <c r="F32" s="45"/>
      <c r="G32" s="45"/>
      <c r="H32" s="45"/>
      <c r="I32" s="45"/>
      <c r="J32" s="45"/>
      <c r="K32" s="45"/>
      <c r="L32" s="45"/>
      <c r="M32" s="45"/>
      <c r="N32" s="45"/>
      <c r="O32" s="45"/>
      <c r="P32" s="45"/>
      <c r="Q32" s="45"/>
      <c r="R32" s="45"/>
      <c r="S32" s="45"/>
      <c r="T32" s="45"/>
      <c r="U32" s="45"/>
      <c r="V32" s="45"/>
      <c r="W32" s="45"/>
      <c r="X32" s="45"/>
      <c r="Y32" s="45"/>
      <c r="Z32" s="45"/>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row>
    <row r="33" spans="1:56" ht="20.25" customHeight="1" x14ac:dyDescent="0.2">
      <c r="A33" s="43"/>
      <c r="B33" s="71" t="s">
        <v>84</v>
      </c>
      <c r="C33" s="71"/>
      <c r="D33" s="71"/>
      <c r="E33" s="71"/>
      <c r="F33" s="71"/>
      <c r="G33" s="71"/>
      <c r="H33" s="71"/>
      <c r="I33" s="71"/>
      <c r="J33" s="71"/>
      <c r="K33" s="71"/>
      <c r="L33" s="72"/>
      <c r="M33" s="71"/>
      <c r="N33" s="71"/>
      <c r="O33" s="71"/>
      <c r="P33" s="71"/>
      <c r="Q33" s="71"/>
      <c r="R33" s="71"/>
      <c r="S33" s="71"/>
      <c r="T33" s="71" t="s">
        <v>85</v>
      </c>
      <c r="U33" s="71"/>
      <c r="V33" s="71"/>
      <c r="W33" s="71"/>
      <c r="X33" s="71"/>
      <c r="Y33" s="71"/>
      <c r="Z33" s="73"/>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row>
    <row r="34" spans="1:56" ht="20.25" customHeight="1" x14ac:dyDescent="0.2">
      <c r="A34" s="43"/>
      <c r="B34" s="71"/>
      <c r="C34" s="556" t="s">
        <v>86</v>
      </c>
      <c r="D34" s="556"/>
      <c r="E34" s="556" t="s">
        <v>87</v>
      </c>
      <c r="F34" s="556"/>
      <c r="G34" s="556"/>
      <c r="H34" s="556"/>
      <c r="I34" s="71"/>
      <c r="J34" s="558" t="s">
        <v>88</v>
      </c>
      <c r="K34" s="558"/>
      <c r="L34" s="558"/>
      <c r="M34" s="558"/>
      <c r="N34" s="39"/>
      <c r="O34" s="39"/>
      <c r="P34" s="74" t="s">
        <v>89</v>
      </c>
      <c r="Q34" s="74"/>
      <c r="R34" s="71"/>
      <c r="S34" s="71"/>
      <c r="T34" s="547" t="s">
        <v>90</v>
      </c>
      <c r="U34" s="549"/>
      <c r="V34" s="547" t="s">
        <v>91</v>
      </c>
      <c r="W34" s="548"/>
      <c r="X34" s="548"/>
      <c r="Y34" s="549"/>
      <c r="Z34" s="73"/>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row>
    <row r="35" spans="1:56" ht="20.25" customHeight="1" x14ac:dyDescent="0.2">
      <c r="A35" s="43"/>
      <c r="B35" s="71"/>
      <c r="C35" s="557"/>
      <c r="D35" s="557"/>
      <c r="E35" s="557" t="s">
        <v>92</v>
      </c>
      <c r="F35" s="557"/>
      <c r="G35" s="557" t="s">
        <v>93</v>
      </c>
      <c r="H35" s="557"/>
      <c r="I35" s="71"/>
      <c r="J35" s="557" t="s">
        <v>92</v>
      </c>
      <c r="K35" s="557"/>
      <c r="L35" s="557" t="s">
        <v>93</v>
      </c>
      <c r="M35" s="557"/>
      <c r="N35" s="39"/>
      <c r="O35" s="39"/>
      <c r="P35" s="74" t="s">
        <v>94</v>
      </c>
      <c r="Q35" s="74"/>
      <c r="R35" s="71"/>
      <c r="S35" s="71"/>
      <c r="T35" s="547" t="s">
        <v>95</v>
      </c>
      <c r="U35" s="549"/>
      <c r="V35" s="547" t="s">
        <v>96</v>
      </c>
      <c r="W35" s="548"/>
      <c r="X35" s="548"/>
      <c r="Y35" s="549"/>
      <c r="Z35" s="7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row>
    <row r="36" spans="1:56" ht="20.25" customHeight="1" x14ac:dyDescent="0.2">
      <c r="A36" s="43"/>
      <c r="B36" s="71"/>
      <c r="C36" s="547" t="s">
        <v>95</v>
      </c>
      <c r="D36" s="549"/>
      <c r="E36" s="550">
        <f>SUMIFS($AU$14:$AV$31,$C$14:$D$31,"介護支援専門員",$E$14:$F$31,"A")</f>
        <v>480</v>
      </c>
      <c r="F36" s="551"/>
      <c r="G36" s="552">
        <f>SUMIFS($AW$14:$AX$31,$C$14:$D$31,"介護支援専門員",$E$14:$F$31,"A")</f>
        <v>120</v>
      </c>
      <c r="H36" s="553"/>
      <c r="I36" s="76"/>
      <c r="J36" s="554">
        <v>0</v>
      </c>
      <c r="K36" s="555"/>
      <c r="L36" s="554">
        <v>0</v>
      </c>
      <c r="M36" s="555"/>
      <c r="N36" s="77"/>
      <c r="O36" s="77"/>
      <c r="P36" s="554">
        <v>3</v>
      </c>
      <c r="Q36" s="555"/>
      <c r="R36" s="71"/>
      <c r="S36" s="71"/>
      <c r="T36" s="547" t="s">
        <v>97</v>
      </c>
      <c r="U36" s="549"/>
      <c r="V36" s="547" t="s">
        <v>98</v>
      </c>
      <c r="W36" s="548"/>
      <c r="X36" s="548"/>
      <c r="Y36" s="549"/>
      <c r="Z36" s="78"/>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row>
    <row r="37" spans="1:56" ht="20.25" customHeight="1" x14ac:dyDescent="0.2">
      <c r="A37" s="43"/>
      <c r="B37" s="71"/>
      <c r="C37" s="547" t="s">
        <v>97</v>
      </c>
      <c r="D37" s="549"/>
      <c r="E37" s="550">
        <f>SUMIFS($AU$14:$AV$31,$C$14:$D$31,"介護支援専門員",$E$14:$F$31,"B")</f>
        <v>0</v>
      </c>
      <c r="F37" s="551"/>
      <c r="G37" s="552">
        <f>SUMIFS($AW$14:$AX$31,$C$14:$D$31,"介護支援専門員",$E$14:$F$31,"B")</f>
        <v>0</v>
      </c>
      <c r="H37" s="553"/>
      <c r="I37" s="76"/>
      <c r="J37" s="554">
        <v>0</v>
      </c>
      <c r="K37" s="555"/>
      <c r="L37" s="554">
        <v>0</v>
      </c>
      <c r="M37" s="555"/>
      <c r="N37" s="77"/>
      <c r="O37" s="77"/>
      <c r="P37" s="554">
        <v>0</v>
      </c>
      <c r="Q37" s="555"/>
      <c r="R37" s="71"/>
      <c r="S37" s="71"/>
      <c r="T37" s="547" t="s">
        <v>99</v>
      </c>
      <c r="U37" s="549"/>
      <c r="V37" s="547" t="s">
        <v>100</v>
      </c>
      <c r="W37" s="548"/>
      <c r="X37" s="548"/>
      <c r="Y37" s="549"/>
      <c r="Z37" s="78"/>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6" ht="20.25" customHeight="1" x14ac:dyDescent="0.2">
      <c r="A38" s="43"/>
      <c r="B38" s="71"/>
      <c r="C38" s="547" t="s">
        <v>99</v>
      </c>
      <c r="D38" s="549"/>
      <c r="E38" s="550">
        <f>SUMIFS($AU$14:$AV$31,$C$14:$D$31,"介護支援専門員",$E$14:$F$31,"C")</f>
        <v>80</v>
      </c>
      <c r="F38" s="551"/>
      <c r="G38" s="552">
        <f>SUMIFS($AW$14:$AX$31,$C$14:$D$31,"介護支援専門員",$E$14:$F$31,"C")</f>
        <v>20</v>
      </c>
      <c r="H38" s="553"/>
      <c r="I38" s="76"/>
      <c r="J38" s="554">
        <v>80</v>
      </c>
      <c r="K38" s="555"/>
      <c r="L38" s="559">
        <v>20</v>
      </c>
      <c r="M38" s="560"/>
      <c r="N38" s="77"/>
      <c r="O38" s="77"/>
      <c r="P38" s="550" t="s">
        <v>101</v>
      </c>
      <c r="Q38" s="551"/>
      <c r="R38" s="71"/>
      <c r="S38" s="71"/>
      <c r="T38" s="547" t="s">
        <v>102</v>
      </c>
      <c r="U38" s="549"/>
      <c r="V38" s="547" t="s">
        <v>103</v>
      </c>
      <c r="W38" s="548"/>
      <c r="X38" s="548"/>
      <c r="Y38" s="549"/>
      <c r="Z38" s="79"/>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ht="20.25" customHeight="1" x14ac:dyDescent="0.2">
      <c r="A39" s="43"/>
      <c r="B39" s="71"/>
      <c r="C39" s="547" t="s">
        <v>102</v>
      </c>
      <c r="D39" s="549"/>
      <c r="E39" s="550">
        <f>SUMIFS($AU$14:$AV$31,$C$14:$D$31,"介護支援専門員",$E$14:$F$31,"D")</f>
        <v>0</v>
      </c>
      <c r="F39" s="551"/>
      <c r="G39" s="552">
        <f>SUMIFS($AW$14:$AX$31,$C$14:$D$31,"介護支援専門員",$E$14:$F$31,"D")</f>
        <v>0</v>
      </c>
      <c r="H39" s="553"/>
      <c r="I39" s="76"/>
      <c r="J39" s="554">
        <v>0</v>
      </c>
      <c r="K39" s="555"/>
      <c r="L39" s="559">
        <v>0</v>
      </c>
      <c r="M39" s="560"/>
      <c r="N39" s="77"/>
      <c r="O39" s="77"/>
      <c r="P39" s="550" t="s">
        <v>101</v>
      </c>
      <c r="Q39" s="551"/>
      <c r="R39" s="71"/>
      <c r="S39" s="71"/>
      <c r="T39" s="71"/>
      <c r="U39" s="562"/>
      <c r="V39" s="562"/>
      <c r="W39" s="563"/>
      <c r="X39" s="563"/>
      <c r="Y39" s="80"/>
      <c r="Z39" s="80"/>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ht="20.25" customHeight="1" x14ac:dyDescent="0.2">
      <c r="A40" s="43"/>
      <c r="B40" s="71"/>
      <c r="C40" s="547" t="s">
        <v>104</v>
      </c>
      <c r="D40" s="549"/>
      <c r="E40" s="550">
        <f>SUM(E36:F39)</f>
        <v>560</v>
      </c>
      <c r="F40" s="551"/>
      <c r="G40" s="552">
        <f>SUM(G36:H39)</f>
        <v>140</v>
      </c>
      <c r="H40" s="553"/>
      <c r="I40" s="76"/>
      <c r="J40" s="550">
        <f>SUM(J36:K39)</f>
        <v>80</v>
      </c>
      <c r="K40" s="551"/>
      <c r="L40" s="550">
        <f>SUM(L36:M39)</f>
        <v>20</v>
      </c>
      <c r="M40" s="551"/>
      <c r="N40" s="77"/>
      <c r="O40" s="77"/>
      <c r="P40" s="550">
        <f>SUM(P36:Q37)</f>
        <v>3</v>
      </c>
      <c r="Q40" s="551"/>
      <c r="R40" s="71"/>
      <c r="S40" s="71"/>
      <c r="T40" s="71"/>
      <c r="U40" s="562"/>
      <c r="V40" s="562"/>
      <c r="W40" s="563"/>
      <c r="X40" s="563"/>
      <c r="Y40" s="81"/>
      <c r="Z40" s="81"/>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row r="41" spans="1:56" ht="20.25" customHeight="1" x14ac:dyDescent="0.2">
      <c r="A41" s="43"/>
      <c r="B41" s="71"/>
      <c r="C41" s="71"/>
      <c r="D41" s="71"/>
      <c r="E41" s="71"/>
      <c r="F41" s="71"/>
      <c r="G41" s="71"/>
      <c r="H41" s="71"/>
      <c r="I41" s="71"/>
      <c r="J41" s="71"/>
      <c r="K41" s="71"/>
      <c r="L41" s="72"/>
      <c r="M41" s="71"/>
      <c r="N41" s="71"/>
      <c r="O41" s="71"/>
      <c r="P41" s="71"/>
      <c r="Q41" s="71"/>
      <c r="R41" s="71"/>
      <c r="S41" s="71"/>
      <c r="T41" s="71"/>
      <c r="U41" s="73"/>
      <c r="V41" s="73"/>
      <c r="W41" s="73"/>
      <c r="X41" s="73"/>
      <c r="Y41" s="73"/>
      <c r="Z41" s="73"/>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row>
    <row r="42" spans="1:56" ht="20.25" customHeight="1" x14ac:dyDescent="0.2">
      <c r="A42" s="43"/>
      <c r="B42" s="71"/>
      <c r="C42" s="72" t="s">
        <v>105</v>
      </c>
      <c r="D42" s="71"/>
      <c r="E42" s="71"/>
      <c r="F42" s="71"/>
      <c r="G42" s="71"/>
      <c r="H42" s="71"/>
      <c r="I42" s="82" t="s">
        <v>106</v>
      </c>
      <c r="J42" s="570" t="s">
        <v>107</v>
      </c>
      <c r="K42" s="571"/>
      <c r="L42" s="83"/>
      <c r="M42" s="82"/>
      <c r="N42" s="71"/>
      <c r="O42" s="71"/>
      <c r="P42" s="71"/>
      <c r="Q42" s="71"/>
      <c r="R42" s="71"/>
      <c r="S42" s="71"/>
      <c r="T42" s="71"/>
      <c r="U42" s="84"/>
      <c r="V42" s="73"/>
      <c r="W42" s="73"/>
      <c r="X42" s="73"/>
      <c r="Y42" s="73"/>
      <c r="Z42" s="73"/>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row>
    <row r="43" spans="1:56" ht="20.25" customHeight="1" x14ac:dyDescent="0.2">
      <c r="A43" s="43"/>
      <c r="B43" s="71"/>
      <c r="C43" s="71" t="s">
        <v>108</v>
      </c>
      <c r="D43" s="71"/>
      <c r="E43" s="71"/>
      <c r="F43" s="71"/>
      <c r="G43" s="71"/>
      <c r="H43" s="71" t="s">
        <v>109</v>
      </c>
      <c r="I43" s="71"/>
      <c r="J43" s="71"/>
      <c r="K43" s="71"/>
      <c r="L43" s="72"/>
      <c r="M43" s="71"/>
      <c r="N43" s="71"/>
      <c r="O43" s="71"/>
      <c r="P43" s="71"/>
      <c r="Q43" s="71"/>
      <c r="R43" s="71"/>
      <c r="S43" s="71"/>
      <c r="T43" s="71"/>
      <c r="U43" s="73"/>
      <c r="V43" s="73"/>
      <c r="W43" s="73"/>
      <c r="X43" s="73"/>
      <c r="Y43" s="73"/>
      <c r="Z43" s="73"/>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row>
    <row r="44" spans="1:56" ht="20.25" customHeight="1" x14ac:dyDescent="0.2">
      <c r="A44" s="43"/>
      <c r="B44" s="71"/>
      <c r="C44" s="71" t="str">
        <f>IF($J$42="週","対象時間数（週平均）","対象時間数（当月合計）")</f>
        <v>対象時間数（週平均）</v>
      </c>
      <c r="D44" s="71"/>
      <c r="E44" s="71"/>
      <c r="F44" s="71"/>
      <c r="G44" s="71"/>
      <c r="H44" s="71" t="str">
        <f>IF($J$42="週","週に勤務すべき時間数","当月に勤務すべき時間数")</f>
        <v>週に勤務すべき時間数</v>
      </c>
      <c r="I44" s="71"/>
      <c r="J44" s="71"/>
      <c r="K44" s="71"/>
      <c r="L44" s="72"/>
      <c r="M44" s="557" t="s">
        <v>110</v>
      </c>
      <c r="N44" s="557"/>
      <c r="O44" s="557"/>
      <c r="P44" s="557"/>
      <c r="Q44" s="71"/>
      <c r="R44" s="71"/>
      <c r="S44" s="71"/>
      <c r="T44" s="71"/>
      <c r="U44" s="73"/>
      <c r="V44" s="73"/>
      <c r="W44" s="73"/>
      <c r="X44" s="73"/>
      <c r="Y44" s="73"/>
      <c r="Z44" s="73"/>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row>
    <row r="45" spans="1:56" ht="20.25" customHeight="1" x14ac:dyDescent="0.2">
      <c r="A45" s="43"/>
      <c r="B45" s="71"/>
      <c r="C45" s="572">
        <f>IF($J$42="週",L40,J40)</f>
        <v>20</v>
      </c>
      <c r="D45" s="573"/>
      <c r="E45" s="573"/>
      <c r="F45" s="574"/>
      <c r="G45" s="85" t="s">
        <v>111</v>
      </c>
      <c r="H45" s="547">
        <f>IF($J$42="週",$AV$5,$AZ$5)</f>
        <v>40</v>
      </c>
      <c r="I45" s="548"/>
      <c r="J45" s="548"/>
      <c r="K45" s="549"/>
      <c r="L45" s="85" t="s">
        <v>112</v>
      </c>
      <c r="M45" s="564">
        <f>ROUNDDOWN(C45/H45,1)</f>
        <v>0.5</v>
      </c>
      <c r="N45" s="565"/>
      <c r="O45" s="565"/>
      <c r="P45" s="566"/>
      <c r="Q45" s="71"/>
      <c r="R45" s="71"/>
      <c r="S45" s="71"/>
      <c r="T45" s="71"/>
      <c r="U45" s="561"/>
      <c r="V45" s="561"/>
      <c r="W45" s="561"/>
      <c r="X45" s="561"/>
      <c r="Y45" s="78"/>
      <c r="Z45" s="73"/>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row>
    <row r="46" spans="1:56" ht="20.25" customHeight="1" x14ac:dyDescent="0.2">
      <c r="A46" s="43"/>
      <c r="B46" s="71"/>
      <c r="C46" s="71"/>
      <c r="D46" s="71"/>
      <c r="E46" s="71"/>
      <c r="F46" s="71"/>
      <c r="G46" s="71"/>
      <c r="H46" s="71"/>
      <c r="I46" s="71"/>
      <c r="J46" s="71"/>
      <c r="K46" s="71"/>
      <c r="L46" s="72"/>
      <c r="M46" s="71" t="s">
        <v>113</v>
      </c>
      <c r="N46" s="71"/>
      <c r="O46" s="71"/>
      <c r="P46" s="71"/>
      <c r="Q46" s="71"/>
      <c r="R46" s="71"/>
      <c r="S46" s="71"/>
      <c r="T46" s="71"/>
      <c r="U46" s="73"/>
      <c r="V46" s="73"/>
      <c r="W46" s="73"/>
      <c r="X46" s="73"/>
      <c r="Y46" s="73"/>
      <c r="Z46" s="73"/>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row>
    <row r="47" spans="1:56" ht="20.25" customHeight="1" x14ac:dyDescent="0.2">
      <c r="A47" s="43"/>
      <c r="B47" s="71"/>
      <c r="C47" s="71" t="s">
        <v>114</v>
      </c>
      <c r="D47" s="71"/>
      <c r="E47" s="71"/>
      <c r="F47" s="71"/>
      <c r="G47" s="71"/>
      <c r="H47" s="71"/>
      <c r="I47" s="71"/>
      <c r="J47" s="71"/>
      <c r="K47" s="71"/>
      <c r="L47" s="72"/>
      <c r="M47" s="71"/>
      <c r="N47" s="71"/>
      <c r="O47" s="71"/>
      <c r="P47" s="71"/>
      <c r="Q47" s="71"/>
      <c r="R47" s="71"/>
      <c r="S47" s="71"/>
      <c r="T47" s="71"/>
      <c r="U47" s="71"/>
      <c r="V47" s="86"/>
      <c r="W47" s="87"/>
      <c r="X47" s="87"/>
      <c r="Y47" s="71"/>
      <c r="Z47" s="71"/>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row>
    <row r="48" spans="1:56" ht="20.25" customHeight="1" x14ac:dyDescent="0.2">
      <c r="A48" s="43"/>
      <c r="B48" s="71"/>
      <c r="C48" s="71" t="s">
        <v>89</v>
      </c>
      <c r="D48" s="71"/>
      <c r="E48" s="71"/>
      <c r="F48" s="71"/>
      <c r="G48" s="71"/>
      <c r="H48" s="71"/>
      <c r="I48" s="71"/>
      <c r="J48" s="71"/>
      <c r="K48" s="71"/>
      <c r="L48" s="72"/>
      <c r="M48" s="85"/>
      <c r="N48" s="85"/>
      <c r="O48" s="85"/>
      <c r="P48" s="85"/>
      <c r="Q48" s="71"/>
      <c r="R48" s="71"/>
      <c r="S48" s="71"/>
      <c r="T48" s="71"/>
      <c r="U48" s="71"/>
      <c r="V48" s="86"/>
      <c r="W48" s="87"/>
      <c r="X48" s="87"/>
      <c r="Y48" s="71"/>
      <c r="Z48" s="71"/>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row>
    <row r="49" spans="1:58" ht="20.25" customHeight="1" x14ac:dyDescent="0.2">
      <c r="A49" s="43"/>
      <c r="B49" s="71"/>
      <c r="C49" s="39" t="s">
        <v>115</v>
      </c>
      <c r="D49" s="39"/>
      <c r="E49" s="39"/>
      <c r="F49" s="39"/>
      <c r="G49" s="39"/>
      <c r="H49" s="71" t="s">
        <v>116</v>
      </c>
      <c r="I49" s="39"/>
      <c r="J49" s="39"/>
      <c r="K49" s="39"/>
      <c r="L49" s="39"/>
      <c r="M49" s="557" t="s">
        <v>104</v>
      </c>
      <c r="N49" s="557"/>
      <c r="O49" s="557"/>
      <c r="P49" s="557"/>
      <c r="Q49" s="71"/>
      <c r="R49" s="71"/>
      <c r="S49" s="71"/>
      <c r="T49" s="71"/>
      <c r="U49" s="71"/>
      <c r="V49" s="86"/>
      <c r="W49" s="87"/>
      <c r="X49" s="87"/>
      <c r="Y49" s="71"/>
      <c r="Z49" s="71"/>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row>
    <row r="50" spans="1:58" ht="20.25" customHeight="1" x14ac:dyDescent="0.2">
      <c r="A50" s="43"/>
      <c r="B50" s="71"/>
      <c r="C50" s="547">
        <f>P40</f>
        <v>3</v>
      </c>
      <c r="D50" s="548"/>
      <c r="E50" s="548"/>
      <c r="F50" s="549"/>
      <c r="G50" s="85" t="s">
        <v>117</v>
      </c>
      <c r="H50" s="564">
        <f>M45</f>
        <v>0.5</v>
      </c>
      <c r="I50" s="565"/>
      <c r="J50" s="565"/>
      <c r="K50" s="566"/>
      <c r="L50" s="85" t="s">
        <v>112</v>
      </c>
      <c r="M50" s="567">
        <f>ROUNDDOWN(C50+H50,1)</f>
        <v>3.5</v>
      </c>
      <c r="N50" s="568"/>
      <c r="O50" s="568"/>
      <c r="P50" s="569"/>
      <c r="Q50" s="71"/>
      <c r="R50" s="71"/>
      <c r="S50" s="71"/>
      <c r="T50" s="71"/>
      <c r="U50" s="71"/>
      <c r="V50" s="86"/>
      <c r="W50" s="87"/>
      <c r="X50" s="87"/>
      <c r="Y50" s="71"/>
      <c r="Z50" s="71"/>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row>
    <row r="51" spans="1:58" ht="20.25" customHeight="1" x14ac:dyDescent="0.2">
      <c r="A51" s="43"/>
      <c r="B51" s="71"/>
      <c r="C51" s="71"/>
      <c r="D51" s="71"/>
      <c r="E51" s="71"/>
      <c r="F51" s="71"/>
      <c r="G51" s="71"/>
      <c r="H51" s="71"/>
      <c r="I51" s="71"/>
      <c r="J51" s="71"/>
      <c r="K51" s="71"/>
      <c r="L51" s="71"/>
      <c r="M51" s="71"/>
      <c r="N51" s="72"/>
      <c r="O51" s="71"/>
      <c r="P51" s="71"/>
      <c r="Q51" s="71"/>
      <c r="R51" s="71"/>
      <c r="S51" s="71"/>
      <c r="T51" s="71"/>
      <c r="U51" s="71"/>
      <c r="V51" s="86"/>
      <c r="W51" s="87"/>
      <c r="X51" s="87"/>
      <c r="Y51" s="71"/>
      <c r="Z51" s="71"/>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row>
    <row r="52" spans="1:58" ht="20.25" customHeight="1" x14ac:dyDescent="0.2">
      <c r="C52" s="88"/>
      <c r="D52" s="88"/>
      <c r="E52" s="89"/>
      <c r="F52" s="89"/>
      <c r="G52" s="89"/>
      <c r="H52" s="89"/>
      <c r="I52" s="89"/>
      <c r="J52" s="89"/>
      <c r="K52" s="89"/>
      <c r="L52" s="89"/>
      <c r="M52" s="89"/>
      <c r="N52" s="89"/>
      <c r="O52" s="89"/>
      <c r="P52" s="89"/>
      <c r="Q52" s="89"/>
      <c r="R52" s="89"/>
      <c r="S52" s="89"/>
      <c r="T52" s="88"/>
      <c r="U52" s="89"/>
      <c r="V52" s="89"/>
      <c r="W52" s="89"/>
      <c r="X52" s="89"/>
      <c r="Y52" s="89"/>
      <c r="Z52" s="89"/>
      <c r="AA52" s="89"/>
      <c r="AB52" s="89"/>
      <c r="AC52" s="89"/>
      <c r="AD52" s="89"/>
      <c r="AE52" s="89"/>
      <c r="AF52" s="89"/>
      <c r="AJ52" s="90"/>
      <c r="AK52" s="91"/>
      <c r="AL52" s="91"/>
      <c r="AM52" s="89"/>
      <c r="AN52" s="89"/>
      <c r="AO52" s="89"/>
      <c r="AP52" s="89"/>
      <c r="AQ52" s="89"/>
      <c r="AR52" s="89"/>
      <c r="AS52" s="89"/>
      <c r="AT52" s="89"/>
      <c r="AU52" s="89"/>
      <c r="AV52" s="89"/>
      <c r="AW52" s="89"/>
      <c r="AX52" s="89"/>
      <c r="AY52" s="89"/>
      <c r="AZ52" s="89"/>
      <c r="BA52" s="89"/>
      <c r="BB52" s="89"/>
      <c r="BC52" s="89"/>
      <c r="BD52" s="89"/>
      <c r="BE52" s="91"/>
    </row>
    <row r="53" spans="1:58" ht="20.25" customHeight="1" x14ac:dyDescent="0.2">
      <c r="A53" s="89"/>
      <c r="B53" s="89"/>
      <c r="C53" s="88"/>
      <c r="D53" s="88"/>
      <c r="E53" s="89"/>
      <c r="F53" s="89"/>
      <c r="G53" s="89"/>
      <c r="H53" s="89"/>
      <c r="I53" s="89"/>
      <c r="J53" s="89"/>
      <c r="K53" s="89"/>
      <c r="L53" s="89"/>
      <c r="M53" s="89"/>
      <c r="N53" s="89"/>
      <c r="O53" s="89"/>
      <c r="P53" s="89"/>
      <c r="Q53" s="89"/>
      <c r="R53" s="89"/>
      <c r="S53" s="89"/>
      <c r="T53" s="89"/>
      <c r="U53" s="88"/>
      <c r="V53" s="89"/>
      <c r="W53" s="89"/>
      <c r="X53" s="89"/>
      <c r="Y53" s="89"/>
      <c r="Z53" s="89"/>
      <c r="AA53" s="89"/>
      <c r="AB53" s="89"/>
      <c r="AC53" s="89"/>
      <c r="AD53" s="89"/>
      <c r="AE53" s="89"/>
      <c r="AF53" s="89"/>
      <c r="AG53" s="89"/>
      <c r="AK53" s="90"/>
      <c r="AL53" s="91"/>
      <c r="AM53" s="91"/>
      <c r="AN53" s="89"/>
      <c r="AO53" s="89"/>
      <c r="AP53" s="89"/>
      <c r="AQ53" s="89"/>
      <c r="AR53" s="89"/>
      <c r="AS53" s="89"/>
      <c r="AT53" s="89"/>
      <c r="AU53" s="89"/>
      <c r="AV53" s="89"/>
      <c r="AW53" s="89"/>
      <c r="AX53" s="89"/>
      <c r="AY53" s="89"/>
      <c r="AZ53" s="89"/>
      <c r="BA53" s="89"/>
      <c r="BB53" s="89"/>
      <c r="BC53" s="89"/>
      <c r="BD53" s="89"/>
      <c r="BE53" s="89"/>
      <c r="BF53" s="91"/>
    </row>
    <row r="54" spans="1:58" ht="20.25" customHeight="1" x14ac:dyDescent="0.2">
      <c r="A54" s="89"/>
      <c r="B54" s="89"/>
      <c r="C54" s="89"/>
      <c r="D54" s="88"/>
      <c r="E54" s="89"/>
      <c r="F54" s="89"/>
      <c r="G54" s="89"/>
      <c r="H54" s="89"/>
      <c r="I54" s="89"/>
      <c r="J54" s="89"/>
      <c r="K54" s="89"/>
      <c r="L54" s="89"/>
      <c r="M54" s="89"/>
      <c r="N54" s="89"/>
      <c r="O54" s="89"/>
      <c r="P54" s="89"/>
      <c r="Q54" s="89"/>
      <c r="R54" s="89"/>
      <c r="S54" s="89"/>
      <c r="T54" s="89"/>
      <c r="U54" s="88"/>
      <c r="V54" s="89"/>
      <c r="W54" s="89"/>
      <c r="X54" s="89"/>
      <c r="Y54" s="89"/>
      <c r="Z54" s="89"/>
      <c r="AA54" s="89"/>
      <c r="AB54" s="89"/>
      <c r="AC54" s="89"/>
      <c r="AD54" s="89"/>
      <c r="AE54" s="89"/>
      <c r="AF54" s="89"/>
      <c r="AG54" s="89"/>
      <c r="AK54" s="90"/>
      <c r="AL54" s="91"/>
      <c r="AM54" s="91"/>
      <c r="AN54" s="89"/>
      <c r="AO54" s="89"/>
      <c r="AP54" s="89"/>
      <c r="AQ54" s="89"/>
      <c r="AR54" s="89"/>
      <c r="AS54" s="89"/>
      <c r="AT54" s="89"/>
      <c r="AU54" s="89"/>
      <c r="AV54" s="89"/>
      <c r="AW54" s="89"/>
      <c r="AX54" s="89"/>
      <c r="AY54" s="89"/>
      <c r="AZ54" s="89"/>
      <c r="BA54" s="89"/>
      <c r="BB54" s="89"/>
      <c r="BC54" s="89"/>
      <c r="BD54" s="89"/>
      <c r="BE54" s="89"/>
      <c r="BF54" s="91"/>
    </row>
    <row r="55" spans="1:58" ht="20.25" customHeight="1" x14ac:dyDescent="0.2">
      <c r="A55" s="89"/>
      <c r="B55" s="89"/>
      <c r="C55" s="88"/>
      <c r="D55" s="88"/>
      <c r="E55" s="89"/>
      <c r="F55" s="89"/>
      <c r="G55" s="89"/>
      <c r="H55" s="89"/>
      <c r="I55" s="89"/>
      <c r="J55" s="89"/>
      <c r="K55" s="89"/>
      <c r="L55" s="89"/>
      <c r="M55" s="89"/>
      <c r="N55" s="89"/>
      <c r="O55" s="89"/>
      <c r="P55" s="89"/>
      <c r="Q55" s="89"/>
      <c r="R55" s="89"/>
      <c r="S55" s="89"/>
      <c r="T55" s="89"/>
      <c r="U55" s="88"/>
      <c r="V55" s="89"/>
      <c r="W55" s="89"/>
      <c r="X55" s="89"/>
      <c r="Y55" s="89"/>
      <c r="Z55" s="89"/>
      <c r="AA55" s="89"/>
      <c r="AB55" s="89"/>
      <c r="AC55" s="89"/>
      <c r="AD55" s="89"/>
      <c r="AE55" s="89"/>
      <c r="AF55" s="89"/>
      <c r="AG55" s="89"/>
      <c r="AK55" s="90"/>
      <c r="AL55" s="91"/>
      <c r="AM55" s="91"/>
      <c r="AN55" s="89"/>
      <c r="AO55" s="89"/>
      <c r="AP55" s="89"/>
      <c r="AQ55" s="89"/>
      <c r="AR55" s="89"/>
      <c r="AS55" s="89"/>
      <c r="AT55" s="89"/>
      <c r="AU55" s="89"/>
      <c r="AV55" s="89"/>
      <c r="AW55" s="89"/>
      <c r="AX55" s="89"/>
      <c r="AY55" s="89"/>
      <c r="AZ55" s="89"/>
      <c r="BA55" s="89"/>
      <c r="BB55" s="89"/>
      <c r="BC55" s="89"/>
      <c r="BD55" s="89"/>
      <c r="BE55" s="89"/>
      <c r="BF55" s="91"/>
    </row>
    <row r="56" spans="1:58" ht="20.25" customHeight="1" x14ac:dyDescent="0.2">
      <c r="C56" s="90"/>
      <c r="D56" s="90"/>
      <c r="E56" s="90"/>
      <c r="F56" s="90"/>
      <c r="G56" s="90"/>
      <c r="H56" s="90"/>
      <c r="I56" s="90"/>
      <c r="J56" s="90"/>
      <c r="K56" s="90"/>
      <c r="L56" s="90"/>
      <c r="M56" s="90"/>
      <c r="N56" s="90"/>
      <c r="O56" s="90"/>
      <c r="P56" s="90"/>
      <c r="Q56" s="90"/>
      <c r="R56" s="90"/>
      <c r="S56" s="90"/>
      <c r="T56" s="90"/>
      <c r="U56" s="91"/>
      <c r="V56" s="91"/>
      <c r="W56" s="90"/>
      <c r="X56" s="90"/>
      <c r="Y56" s="90"/>
      <c r="Z56" s="90"/>
      <c r="AA56" s="90"/>
      <c r="AB56" s="90"/>
      <c r="AC56" s="90"/>
      <c r="AD56" s="90"/>
      <c r="AE56" s="90"/>
      <c r="AF56" s="90"/>
      <c r="AG56" s="90"/>
      <c r="AH56" s="90"/>
      <c r="AI56" s="90"/>
      <c r="AJ56" s="90"/>
      <c r="AK56" s="90"/>
      <c r="AL56" s="91"/>
      <c r="AM56" s="91"/>
      <c r="AN56" s="89"/>
      <c r="AO56" s="89"/>
      <c r="AP56" s="89"/>
      <c r="AQ56" s="89"/>
      <c r="AR56" s="89"/>
      <c r="AS56" s="89"/>
      <c r="AT56" s="89"/>
      <c r="AU56" s="89"/>
      <c r="AV56" s="89"/>
      <c r="AW56" s="89"/>
      <c r="AX56" s="89"/>
      <c r="AY56" s="89"/>
      <c r="AZ56" s="89"/>
      <c r="BA56" s="89"/>
      <c r="BB56" s="89"/>
      <c r="BC56" s="89"/>
      <c r="BD56" s="89"/>
      <c r="BE56" s="89"/>
      <c r="BF56" s="91"/>
    </row>
    <row r="57" spans="1:58" ht="20.25" customHeight="1" x14ac:dyDescent="0.2">
      <c r="C57" s="90"/>
      <c r="D57" s="90"/>
      <c r="E57" s="90"/>
      <c r="F57" s="90"/>
      <c r="G57" s="90"/>
      <c r="H57" s="90"/>
      <c r="I57" s="90"/>
      <c r="J57" s="90"/>
      <c r="K57" s="90"/>
      <c r="L57" s="90"/>
      <c r="M57" s="90"/>
      <c r="N57" s="90"/>
      <c r="O57" s="90"/>
      <c r="P57" s="90"/>
      <c r="Q57" s="90"/>
      <c r="R57" s="90"/>
      <c r="S57" s="90"/>
      <c r="T57" s="90"/>
      <c r="U57" s="91"/>
      <c r="V57" s="91"/>
      <c r="W57" s="90"/>
      <c r="X57" s="90"/>
      <c r="Y57" s="90"/>
      <c r="Z57" s="90"/>
      <c r="AA57" s="90"/>
      <c r="AB57" s="90"/>
      <c r="AC57" s="90"/>
      <c r="AD57" s="90"/>
      <c r="AE57" s="90"/>
      <c r="AF57" s="90"/>
      <c r="AG57" s="90"/>
      <c r="AH57" s="90"/>
      <c r="AI57" s="90"/>
      <c r="AJ57" s="90"/>
      <c r="AK57" s="90"/>
      <c r="AL57" s="91"/>
      <c r="AM57" s="91"/>
      <c r="AN57" s="89"/>
      <c r="AO57" s="89"/>
      <c r="AP57" s="89"/>
      <c r="AQ57" s="89"/>
      <c r="AR57" s="89"/>
      <c r="AS57" s="89"/>
      <c r="AT57" s="89"/>
      <c r="AU57" s="89"/>
      <c r="AV57" s="89"/>
      <c r="AW57" s="89"/>
      <c r="AX57" s="89"/>
      <c r="AY57" s="89"/>
      <c r="AZ57" s="89"/>
      <c r="BA57" s="89"/>
      <c r="BB57" s="89"/>
      <c r="BC57" s="89"/>
      <c r="BD57" s="89"/>
      <c r="BE57" s="89"/>
      <c r="BF57" s="91"/>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P14:AX31">
    <cfRule type="expression" dxfId="2" priority="3">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37"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2"/>
  <cols>
    <col min="1" max="2" width="9.33203125" style="145"/>
    <col min="3" max="3" width="17.33203125" style="145" customWidth="1"/>
    <col min="4" max="4" width="20.83203125" style="145" customWidth="1"/>
    <col min="5" max="8" width="14.1640625" style="145" customWidth="1"/>
    <col min="9" max="9" width="9.33203125" style="145"/>
    <col min="10" max="12" width="7.5" style="145" customWidth="1"/>
    <col min="13" max="16384" width="9.33203125" style="145"/>
  </cols>
  <sheetData>
    <row r="1" spans="2:13" x14ac:dyDescent="0.2">
      <c r="B1" s="145" t="s">
        <v>183</v>
      </c>
    </row>
    <row r="2" spans="2:13" ht="18" customHeight="1" x14ac:dyDescent="0.2">
      <c r="B2" s="145" t="s">
        <v>23</v>
      </c>
    </row>
    <row r="3" spans="2:13" ht="25.5" customHeight="1" x14ac:dyDescent="0.2">
      <c r="B3" s="581" t="s">
        <v>184</v>
      </c>
      <c r="C3" s="581"/>
      <c r="D3" s="581"/>
      <c r="E3" s="581"/>
      <c r="F3" s="581"/>
      <c r="G3" s="581"/>
      <c r="H3" s="581"/>
    </row>
    <row r="4" spans="2:13" ht="14.25" thickBot="1" x14ac:dyDescent="0.25"/>
    <row r="5" spans="2:13" ht="28.5" customHeight="1" x14ac:dyDescent="0.2">
      <c r="B5" s="146"/>
      <c r="C5" s="147"/>
      <c r="D5" s="147"/>
      <c r="E5" s="147"/>
      <c r="F5" s="147"/>
      <c r="G5" s="147"/>
      <c r="H5" s="147"/>
      <c r="I5" s="147"/>
      <c r="J5" s="147"/>
      <c r="K5" s="147"/>
      <c r="L5" s="147"/>
      <c r="M5" s="148"/>
    </row>
    <row r="6" spans="2:13" ht="22.5" customHeight="1" x14ac:dyDescent="0.2">
      <c r="B6" s="149"/>
      <c r="C6" s="150"/>
      <c r="D6" s="150"/>
      <c r="E6" s="150"/>
      <c r="F6" s="150"/>
      <c r="G6" s="582"/>
      <c r="H6" s="582"/>
      <c r="I6" s="582"/>
      <c r="J6" s="582"/>
      <c r="K6" s="582"/>
      <c r="L6" s="582"/>
      <c r="M6" s="151"/>
    </row>
    <row r="7" spans="2:13" ht="22.5" customHeight="1" x14ac:dyDescent="0.2">
      <c r="B7" s="149"/>
      <c r="C7" s="150"/>
      <c r="D7" s="150"/>
      <c r="E7" s="150"/>
      <c r="F7" s="150"/>
      <c r="G7" s="580"/>
      <c r="H7" s="580"/>
      <c r="I7" s="150"/>
      <c r="J7" s="150"/>
      <c r="K7" s="150"/>
      <c r="L7" s="150"/>
      <c r="M7" s="151"/>
    </row>
    <row r="8" spans="2:13" ht="22.5" customHeight="1" x14ac:dyDescent="0.2">
      <c r="B8" s="149"/>
      <c r="C8" s="150"/>
      <c r="D8" s="150"/>
      <c r="E8" s="150"/>
      <c r="F8" s="150"/>
      <c r="G8" s="580"/>
      <c r="H8" s="580"/>
      <c r="I8" s="150"/>
      <c r="J8" s="150"/>
      <c r="K8" s="150"/>
      <c r="L8" s="150"/>
      <c r="M8" s="151"/>
    </row>
    <row r="9" spans="2:13" ht="22.5" customHeight="1" x14ac:dyDescent="0.2">
      <c r="B9" s="149"/>
      <c r="C9" s="150"/>
      <c r="D9" s="150"/>
      <c r="E9" s="150"/>
      <c r="F9" s="150"/>
      <c r="G9" s="582"/>
      <c r="H9" s="582"/>
      <c r="I9" s="150"/>
      <c r="J9" s="150"/>
      <c r="K9" s="150"/>
      <c r="L9" s="150"/>
      <c r="M9" s="151"/>
    </row>
    <row r="10" spans="2:13" ht="22.5" customHeight="1" x14ac:dyDescent="0.2">
      <c r="B10" s="149"/>
      <c r="C10" s="150"/>
      <c r="D10" s="150"/>
      <c r="E10" s="150"/>
      <c r="F10" s="150"/>
      <c r="G10" s="150"/>
      <c r="H10" s="150"/>
      <c r="I10" s="150"/>
      <c r="J10" s="150"/>
      <c r="K10" s="150"/>
      <c r="L10" s="150"/>
      <c r="M10" s="151"/>
    </row>
    <row r="11" spans="2:13" ht="22.5" customHeight="1" x14ac:dyDescent="0.2">
      <c r="B11" s="149"/>
      <c r="C11" s="150"/>
      <c r="D11" s="150"/>
      <c r="E11" s="150"/>
      <c r="F11" s="150"/>
      <c r="G11" s="150"/>
      <c r="H11" s="150"/>
      <c r="I11" s="150"/>
      <c r="J11" s="150"/>
      <c r="K11" s="150"/>
      <c r="L11" s="150"/>
      <c r="M11" s="151"/>
    </row>
    <row r="12" spans="2:13" ht="22.5" customHeight="1" x14ac:dyDescent="0.2">
      <c r="B12" s="149"/>
      <c r="C12" s="150"/>
      <c r="D12" s="150"/>
      <c r="E12" s="150"/>
      <c r="F12" s="150"/>
      <c r="G12" s="150"/>
      <c r="H12" s="150"/>
      <c r="I12" s="150"/>
      <c r="J12" s="582"/>
      <c r="K12" s="582"/>
      <c r="L12" s="582"/>
      <c r="M12" s="151"/>
    </row>
    <row r="13" spans="2:13" ht="22.5" customHeight="1" x14ac:dyDescent="0.2">
      <c r="B13" s="149"/>
      <c r="C13" s="150"/>
      <c r="D13" s="150"/>
      <c r="E13" s="150"/>
      <c r="F13" s="150"/>
      <c r="G13" s="150"/>
      <c r="H13" s="150"/>
      <c r="I13" s="150"/>
      <c r="J13" s="582"/>
      <c r="K13" s="582"/>
      <c r="L13" s="582"/>
      <c r="M13" s="151"/>
    </row>
    <row r="14" spans="2:13" ht="22.5" customHeight="1" x14ac:dyDescent="0.2">
      <c r="B14" s="149"/>
      <c r="C14" s="150"/>
      <c r="D14" s="150"/>
      <c r="E14" s="150"/>
      <c r="F14" s="150"/>
      <c r="G14" s="150"/>
      <c r="H14" s="150"/>
      <c r="I14" s="150"/>
      <c r="J14" s="582"/>
      <c r="K14" s="582"/>
      <c r="L14" s="582"/>
      <c r="M14" s="151"/>
    </row>
    <row r="15" spans="2:13" ht="22.5" customHeight="1" x14ac:dyDescent="0.2">
      <c r="B15" s="149"/>
      <c r="C15" s="150"/>
      <c r="D15" s="150"/>
      <c r="E15" s="150"/>
      <c r="F15" s="150"/>
      <c r="G15" s="150"/>
      <c r="H15" s="150"/>
      <c r="I15" s="150"/>
      <c r="J15" s="582"/>
      <c r="K15" s="582"/>
      <c r="L15" s="582"/>
      <c r="M15" s="151"/>
    </row>
    <row r="16" spans="2:13" ht="71.25" customHeight="1" thickBot="1" x14ac:dyDescent="0.25">
      <c r="B16" s="152"/>
      <c r="C16" s="153"/>
      <c r="D16" s="153"/>
      <c r="E16" s="153"/>
      <c r="F16" s="153"/>
      <c r="G16" s="153"/>
      <c r="H16" s="153"/>
      <c r="I16" s="153"/>
      <c r="J16" s="153"/>
      <c r="K16" s="153"/>
      <c r="L16" s="153"/>
      <c r="M16" s="154"/>
    </row>
    <row r="17" spans="2:3" ht="22.5" customHeight="1" x14ac:dyDescent="0.2">
      <c r="B17" s="155" t="s">
        <v>185</v>
      </c>
      <c r="C17" s="145" t="s">
        <v>186</v>
      </c>
    </row>
    <row r="18" spans="2:3" ht="22.5" customHeight="1" x14ac:dyDescent="0.2">
      <c r="B18" s="145">
        <v>2</v>
      </c>
      <c r="C18" s="145" t="s">
        <v>187</v>
      </c>
    </row>
    <row r="19" spans="2:3" ht="22.5" customHeight="1" x14ac:dyDescent="0.2">
      <c r="B19" s="145">
        <v>3</v>
      </c>
      <c r="C19" s="145" t="s">
        <v>188</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2"/>
  <cols>
    <col min="1" max="2" width="9.33203125" style="145"/>
    <col min="3" max="3" width="17.33203125" style="145" customWidth="1"/>
    <col min="4" max="4" width="20.83203125" style="145" customWidth="1"/>
    <col min="5" max="8" width="14.1640625" style="145" customWidth="1"/>
    <col min="9" max="9" width="9.33203125" style="145"/>
    <col min="10" max="12" width="7.5" style="145" customWidth="1"/>
    <col min="13" max="16384" width="9.33203125" style="145"/>
  </cols>
  <sheetData>
    <row r="1" spans="2:13" x14ac:dyDescent="0.2">
      <c r="B1" s="145" t="s">
        <v>183</v>
      </c>
    </row>
    <row r="2" spans="2:13" ht="18" customHeight="1" x14ac:dyDescent="0.2">
      <c r="B2" s="145" t="s">
        <v>23</v>
      </c>
    </row>
    <row r="3" spans="2:13" ht="25.5" customHeight="1" x14ac:dyDescent="0.2">
      <c r="B3" s="581" t="s">
        <v>184</v>
      </c>
      <c r="C3" s="581"/>
      <c r="D3" s="581"/>
      <c r="E3" s="581"/>
      <c r="F3" s="581"/>
      <c r="G3" s="581"/>
      <c r="H3" s="581"/>
    </row>
    <row r="4" spans="2:13" ht="14.25" thickBot="1" x14ac:dyDescent="0.25"/>
    <row r="5" spans="2:13" ht="28.5" customHeight="1" x14ac:dyDescent="0.2">
      <c r="B5" s="146"/>
      <c r="C5" s="147"/>
      <c r="D5" s="147"/>
      <c r="E5" s="147"/>
      <c r="F5" s="147"/>
      <c r="G5" s="147"/>
      <c r="H5" s="147"/>
      <c r="I5" s="147"/>
      <c r="J5" s="147"/>
      <c r="K5" s="147"/>
      <c r="L5" s="147"/>
      <c r="M5" s="148"/>
    </row>
    <row r="6" spans="2:13" ht="22.5" customHeight="1" x14ac:dyDescent="0.2">
      <c r="B6" s="149"/>
      <c r="C6" s="156"/>
      <c r="D6" s="157"/>
      <c r="E6" s="156"/>
      <c r="F6" s="158"/>
      <c r="G6" s="585"/>
      <c r="H6" s="586"/>
      <c r="I6" s="581" t="s">
        <v>189</v>
      </c>
      <c r="J6" s="581"/>
      <c r="K6" s="581"/>
      <c r="L6" s="581"/>
      <c r="M6" s="151"/>
    </row>
    <row r="7" spans="2:13" ht="22.5" customHeight="1" x14ac:dyDescent="0.2">
      <c r="B7" s="149"/>
      <c r="C7" s="159"/>
      <c r="D7" s="160" t="s">
        <v>190</v>
      </c>
      <c r="E7" s="159" t="s">
        <v>191</v>
      </c>
      <c r="F7" s="150" t="s">
        <v>192</v>
      </c>
      <c r="G7" s="583" t="s">
        <v>193</v>
      </c>
      <c r="H7" s="584"/>
      <c r="I7" s="150"/>
      <c r="J7" s="150"/>
      <c r="K7" s="150"/>
      <c r="L7" s="161"/>
      <c r="M7" s="151"/>
    </row>
    <row r="8" spans="2:13" ht="22.5" customHeight="1" x14ac:dyDescent="0.2">
      <c r="B8" s="149"/>
      <c r="C8" s="159"/>
      <c r="D8" s="160" t="s">
        <v>194</v>
      </c>
      <c r="E8" s="159" t="s">
        <v>195</v>
      </c>
      <c r="F8" s="150" t="s">
        <v>195</v>
      </c>
      <c r="G8" s="583" t="s">
        <v>196</v>
      </c>
      <c r="H8" s="584"/>
      <c r="I8" s="150"/>
      <c r="J8" s="150"/>
      <c r="K8" s="150"/>
      <c r="L8" s="162"/>
      <c r="M8" s="151"/>
    </row>
    <row r="9" spans="2:13" ht="22.5" customHeight="1" x14ac:dyDescent="0.2">
      <c r="B9" s="149"/>
      <c r="C9" s="159"/>
      <c r="D9" s="163"/>
      <c r="E9" s="164"/>
      <c r="F9" s="165"/>
      <c r="G9" s="587"/>
      <c r="H9" s="588"/>
      <c r="I9" s="150"/>
      <c r="J9" s="150"/>
      <c r="K9" s="150" t="s">
        <v>197</v>
      </c>
      <c r="L9" s="150"/>
      <c r="M9" s="151"/>
    </row>
    <row r="10" spans="2:13" ht="22.5" customHeight="1" x14ac:dyDescent="0.2">
      <c r="B10" s="149"/>
      <c r="C10" s="160"/>
      <c r="D10" s="162"/>
      <c r="E10" s="150"/>
      <c r="F10" s="150"/>
      <c r="G10" s="150"/>
      <c r="H10" s="150"/>
      <c r="I10" s="150"/>
      <c r="J10" s="150"/>
      <c r="K10" s="150"/>
      <c r="L10" s="162"/>
      <c r="M10" s="151"/>
    </row>
    <row r="11" spans="2:13" ht="22.5" customHeight="1" x14ac:dyDescent="0.2">
      <c r="B11" s="149"/>
      <c r="C11" s="160" t="s">
        <v>198</v>
      </c>
      <c r="D11" s="162"/>
      <c r="E11" s="150"/>
      <c r="F11" s="150"/>
      <c r="G11" s="150"/>
      <c r="H11" s="150"/>
      <c r="I11" s="150"/>
      <c r="J11" s="150"/>
      <c r="K11" s="150"/>
      <c r="L11" s="166"/>
      <c r="M11" s="151"/>
    </row>
    <row r="12" spans="2:13" ht="22.5" customHeight="1" x14ac:dyDescent="0.2">
      <c r="B12" s="149"/>
      <c r="C12" s="160" t="s">
        <v>199</v>
      </c>
      <c r="D12" s="162"/>
      <c r="E12" s="157"/>
      <c r="F12" s="158"/>
      <c r="G12" s="161"/>
      <c r="H12" s="156"/>
      <c r="I12" s="150"/>
      <c r="J12" s="585"/>
      <c r="K12" s="589"/>
      <c r="L12" s="586"/>
      <c r="M12" s="151"/>
    </row>
    <row r="13" spans="2:13" ht="22.5" customHeight="1" x14ac:dyDescent="0.2">
      <c r="B13" s="149"/>
      <c r="C13" s="160"/>
      <c r="D13" s="162"/>
      <c r="E13" s="160"/>
      <c r="F13" s="150" t="s">
        <v>200</v>
      </c>
      <c r="G13" s="162"/>
      <c r="H13" s="159" t="s">
        <v>201</v>
      </c>
      <c r="I13" s="150"/>
      <c r="J13" s="590" t="s">
        <v>202</v>
      </c>
      <c r="K13" s="582"/>
      <c r="L13" s="591"/>
      <c r="M13" s="151"/>
    </row>
    <row r="14" spans="2:13" ht="22.5" customHeight="1" x14ac:dyDescent="0.2">
      <c r="B14" s="149"/>
      <c r="C14" s="160"/>
      <c r="D14" s="162"/>
      <c r="E14" s="160"/>
      <c r="F14" s="150"/>
      <c r="G14" s="162"/>
      <c r="H14" s="159" t="s">
        <v>195</v>
      </c>
      <c r="I14" s="150"/>
      <c r="J14" s="590"/>
      <c r="K14" s="582"/>
      <c r="L14" s="591"/>
      <c r="M14" s="151"/>
    </row>
    <row r="15" spans="2:13" ht="22.5" customHeight="1" x14ac:dyDescent="0.2">
      <c r="B15" s="149"/>
      <c r="C15" s="163"/>
      <c r="D15" s="166"/>
      <c r="E15" s="163"/>
      <c r="F15" s="165"/>
      <c r="G15" s="166"/>
      <c r="H15" s="164"/>
      <c r="I15" s="164"/>
      <c r="J15" s="587"/>
      <c r="K15" s="592"/>
      <c r="L15" s="588"/>
      <c r="M15" s="151"/>
    </row>
    <row r="16" spans="2:13" ht="71.25" customHeight="1" thickBot="1" x14ac:dyDescent="0.25">
      <c r="B16" s="152"/>
      <c r="C16" s="153"/>
      <c r="D16" s="153"/>
      <c r="E16" s="153"/>
      <c r="F16" s="153"/>
      <c r="G16" s="153"/>
      <c r="H16" s="153"/>
      <c r="I16" s="153"/>
      <c r="J16" s="153"/>
      <c r="K16" s="153"/>
      <c r="L16" s="153"/>
      <c r="M16" s="154"/>
    </row>
    <row r="17" spans="2:3" ht="22.5" customHeight="1" x14ac:dyDescent="0.2">
      <c r="B17" s="155" t="s">
        <v>185</v>
      </c>
      <c r="C17" s="145" t="s">
        <v>186</v>
      </c>
    </row>
    <row r="18" spans="2:3" ht="22.5" customHeight="1" x14ac:dyDescent="0.2">
      <c r="B18" s="145">
        <v>2</v>
      </c>
      <c r="C18" s="145" t="s">
        <v>187</v>
      </c>
    </row>
    <row r="19" spans="2:3" ht="22.5" customHeight="1" x14ac:dyDescent="0.2">
      <c r="B19" s="145">
        <v>3</v>
      </c>
      <c r="C19" s="145" t="s">
        <v>188</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8.83203125" defaultRowHeight="12" x14ac:dyDescent="0.2"/>
  <cols>
    <col min="1" max="1" width="0.83203125" style="167" customWidth="1"/>
    <col min="2" max="2" width="30.83203125" style="167" customWidth="1"/>
    <col min="3" max="3" width="70.83203125" style="167" customWidth="1"/>
    <col min="4" max="4" width="0.83203125" style="167" customWidth="1"/>
    <col min="5" max="16384" width="8.83203125" style="167"/>
  </cols>
  <sheetData>
    <row r="1" spans="2:3" ht="16.899999999999999" customHeight="1" x14ac:dyDescent="0.2">
      <c r="B1" s="168" t="s">
        <v>203</v>
      </c>
    </row>
    <row r="2" spans="2:3" ht="32.450000000000003" customHeight="1" thickBot="1" x14ac:dyDescent="0.25">
      <c r="B2" s="599" t="s">
        <v>204</v>
      </c>
      <c r="C2" s="599"/>
    </row>
    <row r="3" spans="2:3" s="170" customFormat="1" ht="25.15" customHeight="1" x14ac:dyDescent="0.2">
      <c r="B3" s="169" t="s">
        <v>205</v>
      </c>
      <c r="C3" s="194"/>
    </row>
    <row r="4" spans="2:3" s="170" customFormat="1" ht="22.9" customHeight="1" thickBot="1" x14ac:dyDescent="0.25">
      <c r="B4" s="171" t="s">
        <v>206</v>
      </c>
      <c r="C4" s="195" t="s">
        <v>239</v>
      </c>
    </row>
    <row r="5" spans="2:3" s="170" customFormat="1" ht="22.9" customHeight="1" thickBot="1" x14ac:dyDescent="0.25">
      <c r="B5" s="172"/>
      <c r="C5" s="173"/>
    </row>
    <row r="6" spans="2:3" s="170" customFormat="1" ht="33.75" customHeight="1" x14ac:dyDescent="0.2">
      <c r="B6" s="600" t="s">
        <v>207</v>
      </c>
      <c r="C6" s="601"/>
    </row>
    <row r="7" spans="2:3" s="170" customFormat="1" ht="24.95" customHeight="1" x14ac:dyDescent="0.2">
      <c r="B7" s="602" t="s">
        <v>208</v>
      </c>
      <c r="C7" s="603"/>
    </row>
    <row r="8" spans="2:3" s="170" customFormat="1" ht="99.95" customHeight="1" x14ac:dyDescent="0.2">
      <c r="B8" s="595"/>
      <c r="C8" s="596"/>
    </row>
    <row r="9" spans="2:3" s="170" customFormat="1" ht="24.95" customHeight="1" x14ac:dyDescent="0.2">
      <c r="B9" s="593" t="s">
        <v>209</v>
      </c>
      <c r="C9" s="594"/>
    </row>
    <row r="10" spans="2:3" ht="99.95" customHeight="1" x14ac:dyDescent="0.2">
      <c r="B10" s="595"/>
      <c r="C10" s="596"/>
    </row>
    <row r="11" spans="2:3" ht="24.95" customHeight="1" x14ac:dyDescent="0.2">
      <c r="B11" s="593" t="s">
        <v>210</v>
      </c>
      <c r="C11" s="594"/>
    </row>
    <row r="12" spans="2:3" ht="99.95" customHeight="1" x14ac:dyDescent="0.2">
      <c r="B12" s="595"/>
      <c r="C12" s="596"/>
    </row>
    <row r="13" spans="2:3" ht="24.95" customHeight="1" x14ac:dyDescent="0.2">
      <c r="B13" s="593" t="s">
        <v>211</v>
      </c>
      <c r="C13" s="594"/>
    </row>
    <row r="14" spans="2:3" ht="99.95" customHeight="1" thickBot="1" x14ac:dyDescent="0.25">
      <c r="B14" s="597"/>
      <c r="C14" s="598"/>
    </row>
    <row r="15" spans="2:3" ht="13.5" x14ac:dyDescent="0.2">
      <c r="B15" s="174"/>
      <c r="C15" s="174"/>
    </row>
    <row r="16" spans="2:3" ht="12.75" x14ac:dyDescent="0.2">
      <c r="B16" s="168" t="s">
        <v>212</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変更届出書(第3号様式)</vt:lpstr>
      <vt:lpstr>付表10</vt:lpstr>
      <vt:lpstr>居宅介護支援（１枚版）</vt:lpstr>
      <vt:lpstr>記入方法</vt:lpstr>
      <vt:lpstr>プルダウン・リスト</vt:lpstr>
      <vt:lpstr>【記載例】居宅介護支援</vt:lpstr>
      <vt:lpstr>参考様式３</vt:lpstr>
      <vt:lpstr>参考様式３ (記入例)</vt:lpstr>
      <vt:lpstr>参考様式５</vt:lpstr>
      <vt:lpstr>参考様式６</vt:lpstr>
      <vt:lpstr>誓約書別紙②（江東区）</vt:lpstr>
      <vt:lpstr>参考様式７</vt:lpstr>
      <vt:lpstr>【記載例】居宅介護支援!Print_Area</vt:lpstr>
      <vt:lpstr>記入方法!Print_Area</vt:lpstr>
      <vt:lpstr>'居宅介護支援（１枚版）'!Print_Area</vt:lpstr>
      <vt:lpstr>参考様式３!Print_Area</vt:lpstr>
      <vt:lpstr>'参考様式３ (記入例)'!Print_Area</vt:lpstr>
      <vt:lpstr>参考様式５!Print_Area</vt:lpstr>
      <vt:lpstr>参考様式６!Print_Area</vt:lpstr>
      <vt:lpstr>参考様式７!Print_Area</vt:lpstr>
      <vt:lpstr>'誓約書別紙②（江東区）'!Print_Area</vt:lpstr>
      <vt:lpstr>付表10!Print_Area</vt:lpstr>
      <vt:lpstr>'変更届出書(第3号様式)'!Print_Area</vt:lpstr>
      <vt:lpstr>【記載例】居宅介護支援!Print_Titles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江東区</cp:lastModifiedBy>
  <cp:lastPrinted>2022-01-26T09:19:24Z</cp:lastPrinted>
  <dcterms:modified xsi:type="dcterms:W3CDTF">2024-01-12T00:16:17Z</dcterms:modified>
</cp:coreProperties>
</file>