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1445" windowHeight="7140" tabRatio="486" activeTab="0"/>
  </bookViews>
  <sheets>
    <sheet name="1-1（H27)" sheetId="1" r:id="rId1"/>
    <sheet name="1-2（H27) " sheetId="2" r:id="rId2"/>
    <sheet name="1-3（H27） " sheetId="3" r:id="rId3"/>
    <sheet name="1-4（H27)" sheetId="4" r:id="rId4"/>
    <sheet name="1-5（H27) " sheetId="5" r:id="rId5"/>
    <sheet name="1-6（H27) " sheetId="6" r:id="rId6"/>
    <sheet name="1-7（H27） " sheetId="7" r:id="rId7"/>
    <sheet name="1-8（H27) " sheetId="8" r:id="rId8"/>
    <sheet name="1-9（H27)" sheetId="9" r:id="rId9"/>
    <sheet name="1-10（H27)" sheetId="10" r:id="rId10"/>
    <sheet name="1-11（H27)" sheetId="11" r:id="rId11"/>
    <sheet name="1-12（H27)" sheetId="12" r:id="rId12"/>
    <sheet name="1-13(H27)" sheetId="13" r:id="rId13"/>
    <sheet name="1-14（H27)" sheetId="14" r:id="rId14"/>
    <sheet name="1-15（H27)" sheetId="15" r:id="rId15"/>
  </sheets>
  <definedNames>
    <definedName name="_xlnm.Print_Area" localSheetId="10">'1-11（H27)'!$A$1:$K$17</definedName>
    <definedName name="_xlnm.Print_Area" localSheetId="14">'1-15（H27)'!$A$1:$L$205</definedName>
    <definedName name="_xlnm.Print_Area" localSheetId="1">'1-2（H27) '!$A$1:$J$47</definedName>
    <definedName name="_xlnm.Print_Titles" localSheetId="9">'1-10（H27)'!$1:$2</definedName>
    <definedName name="_xlnm.Print_Titles" localSheetId="10">'1-11（H27)'!$1:$2</definedName>
    <definedName name="_xlnm.Print_Titles" localSheetId="14">'1-15（H27)'!$A:$C,'1-15（H27)'!$1:$5</definedName>
    <definedName name="_xlnm.Print_Titles" localSheetId="5">'1-6（H27) '!$1:$5</definedName>
    <definedName name="_xlnm.Print_Titles" localSheetId="8">'1-9（H27)'!$1:$2</definedName>
  </definedNames>
  <calcPr fullCalcOnLoad="1"/>
</workbook>
</file>

<file path=xl/sharedStrings.xml><?xml version="1.0" encoding="utf-8"?>
<sst xmlns="http://schemas.openxmlformats.org/spreadsheetml/2006/main" count="1586" uniqueCount="342">
  <si>
    <t>…</t>
  </si>
  <si>
    <t>大正１４年</t>
  </si>
  <si>
    <t>昭和１０年</t>
  </si>
  <si>
    <t>昭和１５年</t>
  </si>
  <si>
    <t>昭和２２年</t>
  </si>
  <si>
    <t>昭和２５年</t>
  </si>
  <si>
    <t>昭和３０年</t>
  </si>
  <si>
    <t>昭和３５年</t>
  </si>
  <si>
    <t>第10回</t>
  </si>
  <si>
    <t>昭和４０年</t>
  </si>
  <si>
    <t>第11回</t>
  </si>
  <si>
    <t>昭和４５年</t>
  </si>
  <si>
    <t>第12回</t>
  </si>
  <si>
    <t>昭和５０年</t>
  </si>
  <si>
    <t>第13回</t>
  </si>
  <si>
    <t>昭和５５年</t>
  </si>
  <si>
    <t>第14回</t>
  </si>
  <si>
    <t>昭和６０年</t>
  </si>
  <si>
    <t>第15回</t>
  </si>
  <si>
    <t>第16回</t>
  </si>
  <si>
    <t>第17回</t>
  </si>
  <si>
    <t>第18回</t>
  </si>
  <si>
    <t>江東区</t>
  </si>
  <si>
    <t>年次</t>
  </si>
  <si>
    <t>人口</t>
  </si>
  <si>
    <t>前回調査に対する</t>
  </si>
  <si>
    <t>世帯数</t>
  </si>
  <si>
    <t>１世帯あたり人員</t>
  </si>
  <si>
    <t>総数</t>
  </si>
  <si>
    <t>男</t>
  </si>
  <si>
    <t>女</t>
  </si>
  <si>
    <t>大正　９年</t>
  </si>
  <si>
    <t>昭和　５年</t>
  </si>
  <si>
    <t>平成　２年</t>
  </si>
  <si>
    <t>平成　７年</t>
  </si>
  <si>
    <t>平成１２年</t>
  </si>
  <si>
    <t>平成１７年</t>
  </si>
  <si>
    <t>地域</t>
  </si>
  <si>
    <t>面積</t>
  </si>
  <si>
    <t>人口密度</t>
  </si>
  <si>
    <t>東京都</t>
  </si>
  <si>
    <t>区部</t>
  </si>
  <si>
    <t>市部</t>
  </si>
  <si>
    <t>郡部</t>
  </si>
  <si>
    <t>島部</t>
  </si>
  <si>
    <t>区部（再掲）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</si>
  <si>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</si>
  <si>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</si>
  <si>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</si>
  <si>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</si>
  <si>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</si>
  <si>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</si>
  <si>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</si>
  <si>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</si>
  <si>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</si>
  <si>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</si>
  <si>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</si>
  <si>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</si>
  <si>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</si>
  <si>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</si>
  <si>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</si>
  <si>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</si>
  <si>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</si>
  <si>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</si>
  <si>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</si>
  <si>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</si>
  <si>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</si>
  <si>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</si>
  <si>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一般世帯</t>
  </si>
  <si>
    <t>施設等の世帯</t>
  </si>
  <si>
    <t>区部</t>
  </si>
  <si>
    <t>注：世帯数の総数には世帯の種類｢不詳｣を含む。</t>
  </si>
  <si>
    <t>年齢</t>
  </si>
  <si>
    <t>歳</t>
  </si>
  <si>
    <t>～</t>
  </si>
  <si>
    <t>5</t>
  </si>
  <si>
    <t xml:space="preserve"> </t>
  </si>
  <si>
    <t>10</t>
  </si>
  <si>
    <t>15</t>
  </si>
  <si>
    <t>20</t>
  </si>
  <si>
    <t>25</t>
  </si>
  <si>
    <t>30</t>
  </si>
  <si>
    <t>100歳以上</t>
  </si>
  <si>
    <t>不詳</t>
  </si>
  <si>
    <t>（再掲）</t>
  </si>
  <si>
    <t>　15歳未満</t>
  </si>
  <si>
    <t>　15～64歳</t>
  </si>
  <si>
    <t>　65歳以上</t>
  </si>
  <si>
    <t>平均年齢</t>
  </si>
  <si>
    <t>-</t>
  </si>
  <si>
    <t>１－６．　配偶関係，年齢（各歳）男女別　15歳以上人口</t>
  </si>
  <si>
    <t>未婚</t>
  </si>
  <si>
    <t>有配偶</t>
  </si>
  <si>
    <t>死別</t>
  </si>
  <si>
    <t>離別</t>
  </si>
  <si>
    <t>　</t>
  </si>
  <si>
    <t>注：総数には配偶関係｢不詳｣を含む。</t>
  </si>
  <si>
    <t>1/2</t>
  </si>
  <si>
    <t>～</t>
  </si>
  <si>
    <t>85歳以上</t>
  </si>
  <si>
    <t>2/2</t>
  </si>
  <si>
    <t>一般世帯数</t>
  </si>
  <si>
    <t>１世帯　　　　当たり　　　　人員</t>
  </si>
  <si>
    <t>（再掲）　　　間借り・　　　下宿などの単身者</t>
  </si>
  <si>
    <t>（再掲）　　　会社などの独身寮の　　単身者</t>
  </si>
  <si>
    <t>世帯人員　　1人</t>
  </si>
  <si>
    <t>２</t>
  </si>
  <si>
    <t>３</t>
  </si>
  <si>
    <t>４</t>
  </si>
  <si>
    <t>５</t>
  </si>
  <si>
    <t>６</t>
  </si>
  <si>
    <t>７</t>
  </si>
  <si>
    <t>８</t>
  </si>
  <si>
    <t>９</t>
  </si>
  <si>
    <t>１０人以上</t>
  </si>
  <si>
    <t>１－８．　世帯の家族類型別　一般世帯数，一般世帯人員及び親族人員　（６歳未満・１８歳未満特掲）</t>
  </si>
  <si>
    <t>親族世帯</t>
  </si>
  <si>
    <t>非親族　世帯</t>
  </si>
  <si>
    <t>単独世帯</t>
  </si>
  <si>
    <t>核家族世帯</t>
  </si>
  <si>
    <t>その他の親族世帯</t>
  </si>
  <si>
    <t>夫婦のみ</t>
  </si>
  <si>
    <t>夫婦と　　子供</t>
  </si>
  <si>
    <t>男親と　　子供</t>
  </si>
  <si>
    <t>女親と　　子供</t>
  </si>
  <si>
    <t>夫婦と　　両親</t>
  </si>
  <si>
    <t>夫婦と　　ひとり親</t>
  </si>
  <si>
    <t>夫婦，    子供と   両親</t>
  </si>
  <si>
    <t>夫婦，　子供と　ひとり親</t>
  </si>
  <si>
    <t>夫婦と   他の親族（親，子供を含まない）</t>
  </si>
  <si>
    <t>夫婦，   子供と   他の親族（親を含まない）</t>
  </si>
  <si>
    <t>夫婦，親と他の親族（子供を含まない）</t>
  </si>
  <si>
    <t>夫婦，子供，親と他の親族</t>
  </si>
  <si>
    <t>兄弟姉妹のみ</t>
  </si>
  <si>
    <t>その他の親族世帯</t>
  </si>
  <si>
    <t>一般世帯数</t>
  </si>
  <si>
    <t>一般世帯人員</t>
  </si>
  <si>
    <t>親族人員</t>
  </si>
  <si>
    <t>６歳未満親族のいる　　　一般世帯</t>
  </si>
  <si>
    <t>世帯人員</t>
  </si>
  <si>
    <t>親族のみから成る　　　　一般世帯</t>
  </si>
  <si>
    <t>親族人員１</t>
  </si>
  <si>
    <t>人</t>
  </si>
  <si>
    <t>２</t>
  </si>
  <si>
    <t>３</t>
  </si>
  <si>
    <t>４</t>
  </si>
  <si>
    <t>５</t>
  </si>
  <si>
    <t>６</t>
  </si>
  <si>
    <t>７</t>
  </si>
  <si>
    <t>人以上</t>
  </si>
  <si>
    <t>施設等世帯の種類</t>
  </si>
  <si>
    <t>世帯人員  １～４人</t>
  </si>
  <si>
    <t>５ ～ ２９</t>
  </si>
  <si>
    <t>３０～４９</t>
  </si>
  <si>
    <t>５０    人　　以上</t>
  </si>
  <si>
    <t>５ ～ ２９</t>
  </si>
  <si>
    <t>３０～４９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</si>
  <si>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</si>
  <si>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</si>
  <si>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</si>
  <si>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</si>
  <si>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</si>
  <si>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その他</t>
  </si>
  <si>
    <t>区分</t>
  </si>
  <si>
    <t>２</t>
  </si>
  <si>
    <t>３</t>
  </si>
  <si>
    <t>４</t>
  </si>
  <si>
    <t>５</t>
  </si>
  <si>
    <t>６</t>
  </si>
  <si>
    <t>７人以上</t>
  </si>
  <si>
    <t>（再掲）</t>
  </si>
  <si>
    <t>６歳未満親族のいる一般世帯</t>
  </si>
  <si>
    <t>6歳未満親族人員</t>
  </si>
  <si>
    <t>18歳未満親族のいる一般世帯</t>
  </si>
  <si>
    <t>18歳未満親族人員</t>
  </si>
  <si>
    <t>施設等の世帯</t>
  </si>
  <si>
    <t>世帯人員別世帯数</t>
  </si>
  <si>
    <t>1人</t>
  </si>
  <si>
    <t>８</t>
  </si>
  <si>
    <t>９</t>
  </si>
  <si>
    <t>10人  以上</t>
  </si>
  <si>
    <t>昭和</t>
  </si>
  <si>
    <t>年</t>
  </si>
  <si>
    <t>平成</t>
  </si>
  <si>
    <t>注：世帯数には世帯の種類｢不詳｣を含む。</t>
  </si>
  <si>
    <t>非親族世帯</t>
  </si>
  <si>
    <t>単独　世帯</t>
  </si>
  <si>
    <t>夫婦　のみ</t>
  </si>
  <si>
    <t>夫婦と子供</t>
  </si>
  <si>
    <t>男親と子供</t>
  </si>
  <si>
    <t>女親と子供</t>
  </si>
  <si>
    <t>一般世帯数</t>
  </si>
  <si>
    <t>…</t>
  </si>
  <si>
    <t>55</t>
  </si>
  <si>
    <t>60</t>
  </si>
  <si>
    <t>7</t>
  </si>
  <si>
    <t>12</t>
  </si>
  <si>
    <t>6歳未満親族のいる世帯数</t>
  </si>
  <si>
    <t>-</t>
  </si>
  <si>
    <t>18歳未満親族のいる世帯数</t>
  </si>
  <si>
    <t>１－１４．　男女，年齢（3区分）別　人口の割合及び平均年齢</t>
  </si>
  <si>
    <t>人口の年齢別割合（％）</t>
  </si>
  <si>
    <t>0～　14歳</t>
  </si>
  <si>
    <t>15～64歳</t>
  </si>
  <si>
    <t>65歳以上</t>
  </si>
  <si>
    <t>（6歳未満・18歳未満特掲）</t>
  </si>
  <si>
    <t>１－９．　世帯の家族類型，親族人員別　一般世帯数</t>
  </si>
  <si>
    <t>１－１２．　世帯人員別　一般世帯数　　　　　　　　　　　　　　　</t>
  </si>
  <si>
    <t xml:space="preserve"> </t>
  </si>
  <si>
    <t>１－１３．　核家族世帯別　一般世帯数 （6歳未満・18歳未満特掲）</t>
  </si>
  <si>
    <t>第19回</t>
  </si>
  <si>
    <t>平成２２年</t>
  </si>
  <si>
    <t>１－２．　地域別　人口，面積及び人口密度</t>
  </si>
  <si>
    <t>１－３．　地域，男女別人口及び世帯数</t>
  </si>
  <si>
    <t>１－５．　年齢（各歳），男女別　人口</t>
  </si>
  <si>
    <t>0</t>
  </si>
  <si>
    <t>～</t>
  </si>
  <si>
    <t>22</t>
  </si>
  <si>
    <t>17</t>
  </si>
  <si>
    <t>１－７．　地域，世帯人員別　一般世帯数及び一般世帯人員</t>
  </si>
  <si>
    <t>18歳未満世帯人員</t>
  </si>
  <si>
    <t>6歳未満世帯人員</t>
  </si>
  <si>
    <t>１－１０．　施設等世帯の種類，世帯人員別　世帯数</t>
  </si>
  <si>
    <t>１－１１．　世帯人員別　一般世帯数，一般世帯人員及び世帯人員</t>
  </si>
  <si>
    <t>世帯人員
　　　１人</t>
  </si>
  <si>
    <t>17</t>
  </si>
  <si>
    <t>15</t>
  </si>
  <si>
    <t>～</t>
  </si>
  <si>
    <t>１－４．　町丁別　世帯数及び人口</t>
  </si>
  <si>
    <t>町丁別</t>
  </si>
  <si>
    <t>清澄</t>
  </si>
  <si>
    <t>富岡</t>
  </si>
  <si>
    <t>１丁目</t>
  </si>
  <si>
    <t>２丁目</t>
  </si>
  <si>
    <t>３丁目</t>
  </si>
  <si>
    <t>牡丹</t>
  </si>
  <si>
    <t>常盤</t>
  </si>
  <si>
    <t>新大橋</t>
  </si>
  <si>
    <t>古石場</t>
  </si>
  <si>
    <t>森下</t>
  </si>
  <si>
    <t>越中島</t>
  </si>
  <si>
    <t>４丁目</t>
  </si>
  <si>
    <t>塩浜</t>
  </si>
  <si>
    <t>５丁目</t>
  </si>
  <si>
    <t>平野</t>
  </si>
  <si>
    <t>枝川</t>
  </si>
  <si>
    <t>三好</t>
  </si>
  <si>
    <t>豊洲</t>
  </si>
  <si>
    <t>白河</t>
  </si>
  <si>
    <t>６丁目</t>
  </si>
  <si>
    <t>東雲</t>
  </si>
  <si>
    <t>高橋</t>
  </si>
  <si>
    <t>有明</t>
  </si>
  <si>
    <t>佐賀</t>
  </si>
  <si>
    <t>永代</t>
  </si>
  <si>
    <t>X</t>
  </si>
  <si>
    <t>辰巳</t>
  </si>
  <si>
    <t>福住</t>
  </si>
  <si>
    <t>潮見</t>
  </si>
  <si>
    <t>深川</t>
  </si>
  <si>
    <t>青海</t>
  </si>
  <si>
    <t>冬木</t>
  </si>
  <si>
    <t>門前仲町</t>
  </si>
  <si>
    <t>１－４．　町丁別　世帯数及び人口（続）</t>
  </si>
  <si>
    <t>千石</t>
  </si>
  <si>
    <t>北砂</t>
  </si>
  <si>
    <t>石島</t>
  </si>
  <si>
    <t>千田</t>
  </si>
  <si>
    <t>海辺</t>
  </si>
  <si>
    <t>扇橋</t>
  </si>
  <si>
    <t>７丁目</t>
  </si>
  <si>
    <t>東砂</t>
  </si>
  <si>
    <t>猿江</t>
  </si>
  <si>
    <t>住吉</t>
  </si>
  <si>
    <t>８丁目</t>
  </si>
  <si>
    <t>毛利</t>
  </si>
  <si>
    <t>南砂</t>
  </si>
  <si>
    <t>木場</t>
  </si>
  <si>
    <t>新砂</t>
  </si>
  <si>
    <t>東陽</t>
  </si>
  <si>
    <t>新木場</t>
  </si>
  <si>
    <t>夢の島</t>
  </si>
  <si>
    <t>亀戸</t>
  </si>
  <si>
    <t>若洲</t>
  </si>
  <si>
    <t>水面調査区</t>
  </si>
  <si>
    <t>９丁目</t>
  </si>
  <si>
    <t>大島</t>
  </si>
  <si>
    <t>１－１５．　町丁，世帯の種類，世帯人員別　世帯数</t>
  </si>
  <si>
    <t>町丁別</t>
  </si>
  <si>
    <t>世帯人数
1人</t>
  </si>
  <si>
    <t>２</t>
  </si>
  <si>
    <t>３</t>
  </si>
  <si>
    <t>４</t>
  </si>
  <si>
    <t>５</t>
  </si>
  <si>
    <t>６</t>
  </si>
  <si>
    <t>７人
以上</t>
  </si>
  <si>
    <t>一般世帯　　　　　人員</t>
  </si>
  <si>
    <t>１８歳未満親族のいる　　　一般世帯</t>
  </si>
  <si>
    <t>（％）</t>
  </si>
  <si>
    <t>（１ｋ㎡あたり）</t>
  </si>
  <si>
    <t>（％）</t>
  </si>
  <si>
    <t>（ｋ㎡）</t>
  </si>
  <si>
    <t>増加数</t>
  </si>
  <si>
    <t>増加率</t>
  </si>
  <si>
    <t>平成27年　「国勢調査」</t>
  </si>
  <si>
    <r>
      <t>第2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</t>
    </r>
  </si>
  <si>
    <t>平成２７年</t>
  </si>
  <si>
    <t>１－１．　人口及び世帯数　（大正９年～平成２７年）</t>
  </si>
  <si>
    <t>資料：総務省統計局　平成２７年「国勢調査報告」</t>
  </si>
  <si>
    <t>平成２７年</t>
  </si>
  <si>
    <t>平成２２年～２７年の人口増減</t>
  </si>
  <si>
    <t>資料：総務省統計局　平成２７年｢国勢調査報告｣</t>
  </si>
  <si>
    <t>資料：総務省統計局　平成２７年｢国勢調査報告｣</t>
  </si>
  <si>
    <t>資料：総務省統計局　「平成27年国勢調査小地域集計」</t>
  </si>
  <si>
    <t>資料：総務省統計局 　平成２７年｢国勢調査報告｣</t>
  </si>
  <si>
    <t>平成27年　「国勢調査」</t>
  </si>
  <si>
    <t>資料：総務省統計局 平成２７年｢国勢調査報告｣</t>
  </si>
  <si>
    <t>資料：総務省統計局 平成２７年｢国勢調査報告｣</t>
  </si>
  <si>
    <t>（昭和60年～平成27年）</t>
  </si>
  <si>
    <t>（昭和50年～平成27年）</t>
  </si>
  <si>
    <t>27</t>
  </si>
  <si>
    <t>27</t>
  </si>
  <si>
    <t>22</t>
  </si>
  <si>
    <t>27</t>
  </si>
  <si>
    <t>平成27年　「国勢調査」</t>
  </si>
  <si>
    <t>平成２２年
（組　替）</t>
  </si>
  <si>
    <t>-</t>
  </si>
  <si>
    <t>家族類型
不詳</t>
  </si>
  <si>
    <t>注：人口欄の「平成22年（組替）」は，平成27年10月1日現在の市区町村の境域に基づいて組み替えた平成22年の</t>
  </si>
  <si>
    <r>
      <t xml:space="preserve">    </t>
    </r>
    <r>
      <rPr>
        <sz val="11"/>
        <color indexed="9"/>
        <rFont val="ＭＳ Ｐゴシック"/>
        <family val="3"/>
      </rPr>
      <t>:</t>
    </r>
    <r>
      <rPr>
        <sz val="11"/>
        <rFont val="ＭＳ Ｐゴシック"/>
        <family val="3"/>
      </rPr>
      <t>人口及び世帯数を示す。</t>
    </r>
  </si>
  <si>
    <t>なお、町丁・字の面積は、少数点以下第３位の四捨五入及び面積不明の区域を除いて</t>
  </si>
  <si>
    <t>いるため、町丁・字の面積の総和は、区市町村の総面積と必ずしも一致しない。</t>
  </si>
  <si>
    <t xml:space="preserve">注：面積は国土交通省国土地理院｢平成27年全国都道府県市区町村別面積調｣による。 </t>
  </si>
  <si>
    <t>第１回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</si>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</sst>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  <numFmt numFmtId="233" formatCode="#,###"/>
    <numFmt numFmtId="234" formatCode="#\ ###\ ##0;&quot;△ &quot;#\ ##0;&quot;- &quot;"/>
    <numFmt numFmtId="235" formatCode="0.00_);[Red]\(0.00\)"/>
    <numFmt numFmtId="236" formatCode="0_);\(0\)"/>
    <numFmt numFmtId="237" formatCode="##\ ###\ ##0.00;&quot;△ &quot;##\ ##0.00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227" fontId="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22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227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227" fontId="8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22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95" fontId="14" fillId="0" borderId="0" xfId="61" applyNumberFormat="1" applyFont="1" applyFill="1" applyBorder="1" applyAlignment="1" quotePrefix="1">
      <alignment horizontal="right"/>
      <protection/>
    </xf>
    <xf numFmtId="191" fontId="14" fillId="0" borderId="0" xfId="61" applyNumberFormat="1" applyFont="1" applyFill="1" applyBorder="1" applyAlignment="1" quotePrefix="1">
      <alignment horizontal="right"/>
      <protection/>
    </xf>
    <xf numFmtId="192" fontId="14" fillId="0" borderId="0" xfId="61" applyNumberFormat="1" applyFont="1" applyFill="1" applyBorder="1" applyAlignment="1" quotePrefix="1">
      <alignment horizontal="right"/>
      <protection/>
    </xf>
    <xf numFmtId="193" fontId="14" fillId="0" borderId="0" xfId="61" applyNumberFormat="1" applyFont="1" applyFill="1" applyBorder="1" applyAlignment="1" quotePrefix="1">
      <alignment horizontal="right"/>
      <protection/>
    </xf>
    <xf numFmtId="194" fontId="14" fillId="0" borderId="0" xfId="61" applyNumberFormat="1" applyFont="1" applyFill="1" applyBorder="1" applyAlignment="1" quotePrefix="1">
      <alignment horizontal="right"/>
      <protection/>
    </xf>
    <xf numFmtId="194" fontId="14" fillId="0" borderId="0" xfId="61" applyNumberFormat="1" applyFont="1" applyFill="1" applyBorder="1" applyAlignment="1">
      <alignment horizontal="right"/>
      <protection/>
    </xf>
    <xf numFmtId="195" fontId="14" fillId="0" borderId="0" xfId="61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92" fontId="14" fillId="0" borderId="0" xfId="61" applyNumberFormat="1" applyFont="1" applyFill="1" applyBorder="1" applyAlignment="1" quotePrefix="1">
      <alignment horizontal="right" vertical="top"/>
      <protection/>
    </xf>
    <xf numFmtId="193" fontId="14" fillId="0" borderId="0" xfId="61" applyNumberFormat="1" applyFont="1" applyFill="1" applyBorder="1" applyAlignment="1" quotePrefix="1">
      <alignment horizontal="right" vertical="top"/>
      <protection/>
    </xf>
    <xf numFmtId="192" fontId="14" fillId="0" borderId="0" xfId="61" applyNumberFormat="1" applyFont="1" applyFill="1" applyBorder="1" applyAlignment="1">
      <alignment horizontal="right" vertical="top"/>
      <protection/>
    </xf>
    <xf numFmtId="193" fontId="14" fillId="0" borderId="0" xfId="61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/>
    </xf>
    <xf numFmtId="176" fontId="8" fillId="0" borderId="18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distributed" vertical="center"/>
    </xf>
    <xf numFmtId="176" fontId="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95" fontId="14" fillId="0" borderId="0" xfId="61" applyNumberFormat="1" applyFont="1" applyFill="1" applyBorder="1" applyAlignment="1" quotePrefix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235" fontId="0" fillId="0" borderId="0" xfId="0" applyNumberFormat="1" applyAlignment="1">
      <alignment horizontal="center"/>
    </xf>
    <xf numFmtId="235" fontId="5" fillId="0" borderId="0" xfId="0" applyNumberFormat="1" applyFont="1" applyAlignment="1">
      <alignment/>
    </xf>
    <xf numFmtId="227" fontId="12" fillId="0" borderId="0" xfId="0" applyNumberFormat="1" applyFont="1" applyBorder="1" applyAlignment="1">
      <alignment vertical="center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13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top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23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227" fontId="5" fillId="0" borderId="18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27" fontId="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distributed"/>
    </xf>
    <xf numFmtId="227" fontId="5" fillId="0" borderId="25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/>
    </xf>
    <xf numFmtId="227" fontId="6" fillId="0" borderId="26" xfId="0" applyNumberFormat="1" applyFont="1" applyFill="1" applyBorder="1" applyAlignment="1">
      <alignment/>
    </xf>
    <xf numFmtId="227" fontId="6" fillId="0" borderId="15" xfId="0" applyNumberFormat="1" applyFont="1" applyFill="1" applyBorder="1" applyAlignment="1">
      <alignment/>
    </xf>
    <xf numFmtId="227" fontId="6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 wrapText="1"/>
    </xf>
    <xf numFmtId="49" fontId="9" fillId="0" borderId="11" xfId="0" applyNumberFormat="1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176" fontId="5" fillId="0" borderId="0" xfId="0" applyNumberFormat="1" applyFont="1" applyFill="1" applyAlignment="1">
      <alignment/>
    </xf>
    <xf numFmtId="235" fontId="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justify" vertical="center" wrapText="1"/>
    </xf>
    <xf numFmtId="227" fontId="10" fillId="0" borderId="17" xfId="0" applyNumberFormat="1" applyFont="1" applyFill="1" applyBorder="1" applyAlignment="1">
      <alignment vertical="center"/>
    </xf>
    <xf numFmtId="227" fontId="10" fillId="0" borderId="29" xfId="0" applyNumberFormat="1" applyFont="1" applyFill="1" applyBorder="1" applyAlignment="1">
      <alignment vertical="center"/>
    </xf>
    <xf numFmtId="227" fontId="10" fillId="0" borderId="18" xfId="0" applyNumberFormat="1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227" fontId="13" fillId="0" borderId="0" xfId="61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distributed" vertical="center" wrapText="1"/>
    </xf>
    <xf numFmtId="227" fontId="8" fillId="0" borderId="17" xfId="0" applyNumberFormat="1" applyFont="1" applyFill="1" applyBorder="1" applyAlignment="1">
      <alignment vertical="center"/>
    </xf>
    <xf numFmtId="227" fontId="8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10" fontId="8" fillId="0" borderId="18" xfId="0" applyNumberFormat="1" applyFont="1" applyFill="1" applyBorder="1" applyAlignment="1">
      <alignment vertical="center"/>
    </xf>
    <xf numFmtId="210" fontId="8" fillId="0" borderId="0" xfId="0" applyNumberFormat="1" applyFont="1" applyFill="1" applyBorder="1" applyAlignment="1">
      <alignment vertical="center"/>
    </xf>
    <xf numFmtId="210" fontId="8" fillId="0" borderId="26" xfId="0" applyNumberFormat="1" applyFont="1" applyFill="1" applyBorder="1" applyAlignment="1">
      <alignment vertical="center"/>
    </xf>
    <xf numFmtId="210" fontId="8" fillId="0" borderId="15" xfId="0" applyNumberFormat="1" applyFont="1" applyFill="1" applyBorder="1" applyAlignment="1">
      <alignment vertical="center"/>
    </xf>
    <xf numFmtId="21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210" fontId="8" fillId="0" borderId="18" xfId="0" applyNumberFormat="1" applyFont="1" applyFill="1" applyBorder="1" applyAlignment="1">
      <alignment/>
    </xf>
    <xf numFmtId="210" fontId="8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210" fontId="8" fillId="0" borderId="26" xfId="0" applyNumberFormat="1" applyFont="1" applyFill="1" applyBorder="1" applyAlignment="1">
      <alignment/>
    </xf>
    <xf numFmtId="210" fontId="8" fillId="0" borderId="15" xfId="0" applyNumberFormat="1" applyFont="1" applyFill="1" applyBorder="1" applyAlignment="1">
      <alignment/>
    </xf>
    <xf numFmtId="210" fontId="8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227" fontId="0" fillId="0" borderId="17" xfId="0" applyNumberFormat="1" applyFont="1" applyFill="1" applyBorder="1" applyAlignment="1">
      <alignment horizontal="right" vertical="center"/>
    </xf>
    <xf numFmtId="227" fontId="0" fillId="0" borderId="0" xfId="0" applyNumberFormat="1" applyFont="1" applyFill="1" applyAlignment="1">
      <alignment horizontal="right" vertical="center"/>
    </xf>
    <xf numFmtId="22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Fill="1" applyBorder="1" applyAlignment="1">
      <alignment horizontal="right"/>
    </xf>
    <xf numFmtId="22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227" fontId="10" fillId="0" borderId="0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210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220" fontId="0" fillId="0" borderId="0" xfId="0" applyNumberFormat="1" applyFont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20" fontId="0" fillId="0" borderId="0" xfId="0" applyNumberFormat="1" applyFont="1" applyFill="1" applyBorder="1" applyAlignment="1">
      <alignment horizontal="right" vertical="center"/>
    </xf>
    <xf numFmtId="210" fontId="0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227" fontId="0" fillId="0" borderId="0" xfId="0" applyNumberFormat="1" applyFont="1" applyFill="1" applyAlignment="1">
      <alignment/>
    </xf>
    <xf numFmtId="22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225" fontId="0" fillId="0" borderId="0" xfId="62" applyNumberFormat="1" applyFont="1" applyFill="1" applyBorder="1" applyAlignment="1" quotePrefix="1">
      <alignment horizontal="right"/>
      <protection/>
    </xf>
    <xf numFmtId="226" fontId="0" fillId="0" borderId="0" xfId="0" applyNumberFormat="1" applyFont="1" applyFill="1" applyBorder="1" applyAlignment="1" quotePrefix="1">
      <alignment horizontal="right"/>
    </xf>
    <xf numFmtId="225" fontId="0" fillId="0" borderId="0" xfId="62" applyNumberFormat="1" applyFont="1" applyFill="1" applyAlignment="1" quotePrefix="1">
      <alignment horizontal="right"/>
      <protection/>
    </xf>
    <xf numFmtId="226" fontId="0" fillId="0" borderId="0" xfId="62" applyNumberFormat="1" applyFont="1" applyFill="1" applyAlignment="1" quotePrefix="1">
      <alignment horizontal="right"/>
      <protection/>
    </xf>
    <xf numFmtId="187" fontId="0" fillId="0" borderId="0" xfId="62" applyNumberFormat="1" applyFont="1" applyFill="1" applyAlignment="1" quotePrefix="1">
      <alignment horizontal="right"/>
      <protection/>
    </xf>
    <xf numFmtId="187" fontId="0" fillId="0" borderId="0" xfId="62" applyNumberFormat="1" applyFont="1" applyFill="1" applyBorder="1" applyAlignment="1" quotePrefix="1">
      <alignment horizontal="right"/>
      <protection/>
    </xf>
    <xf numFmtId="179" fontId="0" fillId="0" borderId="0" xfId="0" applyNumberFormat="1" applyFont="1" applyFill="1" applyBorder="1" applyAlignment="1">
      <alignment horizontal="right"/>
    </xf>
    <xf numFmtId="226" fontId="0" fillId="0" borderId="0" xfId="62" applyNumberFormat="1" applyFont="1" applyFill="1" applyBorder="1" applyAlignment="1" quotePrefix="1">
      <alignment horizontal="right"/>
      <protection/>
    </xf>
    <xf numFmtId="185" fontId="0" fillId="0" borderId="0" xfId="0" applyNumberFormat="1" applyFont="1" applyFill="1" applyBorder="1" applyAlignment="1">
      <alignment horizontal="distributed"/>
    </xf>
    <xf numFmtId="185" fontId="0" fillId="0" borderId="0" xfId="0" applyNumberFormat="1" applyFont="1" applyFill="1" applyBorder="1" applyAlignment="1">
      <alignment horizontal="distributed" vertical="center"/>
    </xf>
    <xf numFmtId="227" fontId="19" fillId="0" borderId="0" xfId="0" applyNumberFormat="1" applyFont="1" applyFill="1" applyAlignment="1">
      <alignment vertical="center"/>
    </xf>
    <xf numFmtId="227" fontId="19" fillId="0" borderId="0" xfId="0" applyNumberFormat="1" applyFont="1" applyFill="1" applyAlignment="1">
      <alignment/>
    </xf>
    <xf numFmtId="227" fontId="0" fillId="0" borderId="18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8" xfId="0" applyNumberFormat="1" applyFont="1" applyFill="1" applyBorder="1" applyAlignment="1">
      <alignment horizontal="right" vertical="center"/>
    </xf>
    <xf numFmtId="227" fontId="0" fillId="0" borderId="26" xfId="0" applyNumberFormat="1" applyFont="1" applyFill="1" applyBorder="1" applyAlignment="1">
      <alignment horizontal="right" vertical="center"/>
    </xf>
    <xf numFmtId="227" fontId="0" fillId="0" borderId="15" xfId="0" applyNumberFormat="1" applyFont="1" applyFill="1" applyBorder="1" applyAlignment="1">
      <alignment horizontal="right" vertical="center"/>
    </xf>
    <xf numFmtId="227" fontId="54" fillId="0" borderId="18" xfId="0" applyNumberFormat="1" applyFont="1" applyFill="1" applyBorder="1" applyAlignment="1">
      <alignment horizontal="right" vertical="center"/>
    </xf>
    <xf numFmtId="227" fontId="54" fillId="0" borderId="0" xfId="0" applyNumberFormat="1" applyFont="1" applyFill="1" applyAlignment="1">
      <alignment horizontal="right" vertical="center"/>
    </xf>
    <xf numFmtId="227" fontId="8" fillId="0" borderId="25" xfId="0" applyNumberFormat="1" applyFont="1" applyFill="1" applyBorder="1" applyAlignment="1">
      <alignment/>
    </xf>
    <xf numFmtId="208" fontId="8" fillId="0" borderId="26" xfId="0" applyNumberFormat="1" applyFont="1" applyFill="1" applyBorder="1" applyAlignment="1">
      <alignment horizontal="right"/>
    </xf>
    <xf numFmtId="208" fontId="8" fillId="0" borderId="15" xfId="0" applyNumberFormat="1" applyFont="1" applyFill="1" applyBorder="1" applyAlignment="1">
      <alignment horizontal="right"/>
    </xf>
    <xf numFmtId="227" fontId="0" fillId="0" borderId="15" xfId="0" applyNumberFormat="1" applyFont="1" applyFill="1" applyBorder="1" applyAlignment="1">
      <alignment horizontal="right"/>
    </xf>
    <xf numFmtId="227" fontId="0" fillId="0" borderId="29" xfId="0" applyNumberFormat="1" applyFont="1" applyFill="1" applyBorder="1" applyAlignment="1">
      <alignment/>
    </xf>
    <xf numFmtId="227" fontId="0" fillId="0" borderId="15" xfId="0" applyNumberFormat="1" applyFont="1" applyFill="1" applyBorder="1" applyAlignment="1">
      <alignment/>
    </xf>
    <xf numFmtId="227" fontId="20" fillId="0" borderId="0" xfId="0" applyNumberFormat="1" applyFont="1" applyFill="1" applyAlignment="1">
      <alignment/>
    </xf>
    <xf numFmtId="227" fontId="20" fillId="0" borderId="0" xfId="0" applyNumberFormat="1" applyFont="1" applyFill="1" applyAlignment="1">
      <alignment vertical="center"/>
    </xf>
    <xf numFmtId="235" fontId="20" fillId="0" borderId="0" xfId="0" applyNumberFormat="1" applyFont="1" applyFill="1" applyAlignment="1">
      <alignment vertical="center"/>
    </xf>
    <xf numFmtId="235" fontId="20" fillId="0" borderId="0" xfId="0" applyNumberFormat="1" applyFont="1" applyFill="1" applyAlignment="1">
      <alignment/>
    </xf>
    <xf numFmtId="227" fontId="10" fillId="0" borderId="0" xfId="0" applyNumberFormat="1" applyFont="1" applyFill="1" applyAlignment="1">
      <alignment/>
    </xf>
    <xf numFmtId="235" fontId="10" fillId="0" borderId="0" xfId="0" applyNumberFormat="1" applyFont="1" applyFill="1" applyAlignment="1">
      <alignment/>
    </xf>
    <xf numFmtId="227" fontId="10" fillId="0" borderId="0" xfId="0" applyNumberFormat="1" applyFont="1" applyFill="1" applyAlignment="1">
      <alignment horizontal="right"/>
    </xf>
    <xf numFmtId="227" fontId="10" fillId="0" borderId="0" xfId="0" applyNumberFormat="1" applyFont="1" applyFill="1" applyAlignment="1">
      <alignment vertical="center"/>
    </xf>
    <xf numFmtId="235" fontId="10" fillId="0" borderId="0" xfId="0" applyNumberFormat="1" applyFont="1" applyFill="1" applyAlignment="1">
      <alignment vertical="center"/>
    </xf>
    <xf numFmtId="227" fontId="10" fillId="0" borderId="26" xfId="0" applyNumberFormat="1" applyFont="1" applyFill="1" applyBorder="1" applyAlignment="1">
      <alignment/>
    </xf>
    <xf numFmtId="227" fontId="10" fillId="0" borderId="15" xfId="0" applyNumberFormat="1" applyFont="1" applyFill="1" applyBorder="1" applyAlignment="1">
      <alignment/>
    </xf>
    <xf numFmtId="235" fontId="10" fillId="0" borderId="15" xfId="0" applyNumberFormat="1" applyFont="1" applyFill="1" applyBorder="1" applyAlignment="1">
      <alignment/>
    </xf>
    <xf numFmtId="176" fontId="10" fillId="0" borderId="1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227" fontId="10" fillId="0" borderId="15" xfId="0" applyNumberFormat="1" applyFont="1" applyFill="1" applyBorder="1" applyAlignment="1">
      <alignment vertical="center"/>
    </xf>
    <xf numFmtId="227" fontId="10" fillId="0" borderId="15" xfId="0" applyNumberFormat="1" applyFont="1" applyFill="1" applyBorder="1" applyAlignment="1">
      <alignment horizontal="right" vertical="center"/>
    </xf>
    <xf numFmtId="227" fontId="13" fillId="0" borderId="0" xfId="61" applyNumberFormat="1" applyFont="1" applyFill="1" applyBorder="1" applyAlignment="1">
      <alignment horizontal="right"/>
      <protection/>
    </xf>
    <xf numFmtId="227" fontId="13" fillId="0" borderId="0" xfId="61" applyNumberFormat="1" applyFont="1" applyFill="1" applyBorder="1" applyAlignment="1" quotePrefix="1">
      <alignment horizontal="right"/>
      <protection/>
    </xf>
    <xf numFmtId="227" fontId="13" fillId="0" borderId="18" xfId="61" applyNumberFormat="1" applyFont="1" applyFill="1" applyBorder="1" applyAlignment="1" quotePrefix="1">
      <alignment horizontal="right"/>
      <protection/>
    </xf>
    <xf numFmtId="227" fontId="13" fillId="0" borderId="26" xfId="61" applyNumberFormat="1" applyFont="1" applyFill="1" applyBorder="1" applyAlignment="1" quotePrefix="1">
      <alignment horizontal="right"/>
      <protection/>
    </xf>
    <xf numFmtId="227" fontId="13" fillId="0" borderId="15" xfId="61" applyNumberFormat="1" applyFont="1" applyFill="1" applyBorder="1" applyAlignment="1" quotePrefix="1">
      <alignment horizontal="right"/>
      <protection/>
    </xf>
    <xf numFmtId="227" fontId="13" fillId="0" borderId="15" xfId="61" applyNumberFormat="1" applyFont="1" applyFill="1" applyBorder="1" applyAlignment="1">
      <alignment horizontal="right"/>
      <protection/>
    </xf>
    <xf numFmtId="227" fontId="8" fillId="0" borderId="18" xfId="0" applyNumberFormat="1" applyFont="1" applyFill="1" applyBorder="1" applyAlignment="1">
      <alignment/>
    </xf>
    <xf numFmtId="227" fontId="8" fillId="0" borderId="0" xfId="0" applyNumberFormat="1" applyFont="1" applyFill="1" applyAlignment="1">
      <alignment horizontal="right"/>
    </xf>
    <xf numFmtId="227" fontId="8" fillId="0" borderId="18" xfId="0" applyNumberFormat="1" applyFont="1" applyFill="1" applyBorder="1" applyAlignment="1">
      <alignment horizontal="right"/>
    </xf>
    <xf numFmtId="227" fontId="8" fillId="0" borderId="26" xfId="0" applyNumberFormat="1" applyFont="1" applyFill="1" applyBorder="1" applyAlignment="1">
      <alignment/>
    </xf>
    <xf numFmtId="227" fontId="8" fillId="0" borderId="15" xfId="0" applyNumberFormat="1" applyFont="1" applyFill="1" applyBorder="1" applyAlignment="1">
      <alignment/>
    </xf>
    <xf numFmtId="227" fontId="8" fillId="0" borderId="15" xfId="0" applyNumberFormat="1" applyFont="1" applyFill="1" applyBorder="1" applyAlignment="1">
      <alignment horizontal="right"/>
    </xf>
    <xf numFmtId="227" fontId="0" fillId="0" borderId="17" xfId="0" applyNumberFormat="1" applyFont="1" applyFill="1" applyBorder="1" applyAlignment="1">
      <alignment/>
    </xf>
    <xf numFmtId="227" fontId="0" fillId="0" borderId="26" xfId="0" applyNumberFormat="1" applyFont="1" applyFill="1" applyBorder="1" applyAlignment="1">
      <alignment/>
    </xf>
    <xf numFmtId="210" fontId="8" fillId="0" borderId="17" xfId="0" applyNumberFormat="1" applyFont="1" applyBorder="1" applyAlignment="1">
      <alignment vertical="center"/>
    </xf>
    <xf numFmtId="210" fontId="8" fillId="0" borderId="0" xfId="0" applyNumberFormat="1" applyFont="1" applyAlignment="1">
      <alignment vertical="center"/>
    </xf>
    <xf numFmtId="210" fontId="8" fillId="0" borderId="18" xfId="0" applyNumberFormat="1" applyFont="1" applyBorder="1" applyAlignment="1">
      <alignment vertical="center"/>
    </xf>
    <xf numFmtId="210" fontId="8" fillId="0" borderId="18" xfId="0" applyNumberFormat="1" applyFont="1" applyBorder="1" applyAlignment="1">
      <alignment horizontal="right"/>
    </xf>
    <xf numFmtId="210" fontId="8" fillId="0" borderId="0" xfId="0" applyNumberFormat="1" applyFont="1" applyAlignment="1">
      <alignment/>
    </xf>
    <xf numFmtId="210" fontId="8" fillId="0" borderId="0" xfId="0" applyNumberFormat="1" applyFont="1" applyAlignment="1">
      <alignment horizontal="right"/>
    </xf>
    <xf numFmtId="210" fontId="8" fillId="0" borderId="18" xfId="49" applyNumberFormat="1" applyFont="1" applyFill="1" applyBorder="1" applyAlignment="1">
      <alignment/>
    </xf>
    <xf numFmtId="210" fontId="8" fillId="0" borderId="18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 horizontal="right"/>
    </xf>
    <xf numFmtId="178" fontId="0" fillId="0" borderId="18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27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 horizontal="right"/>
    </xf>
    <xf numFmtId="187" fontId="19" fillId="0" borderId="0" xfId="62" applyNumberFormat="1" applyFont="1" applyFill="1" applyAlignment="1" quotePrefix="1">
      <alignment horizontal="right"/>
      <protection/>
    </xf>
    <xf numFmtId="226" fontId="19" fillId="0" borderId="0" xfId="62" applyNumberFormat="1" applyFont="1" applyFill="1" applyAlignment="1" quotePrefix="1">
      <alignment horizontal="right"/>
      <protection/>
    </xf>
    <xf numFmtId="227" fontId="19" fillId="0" borderId="0" xfId="0" applyNumberFormat="1" applyFont="1" applyFill="1" applyAlignment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225" fontId="19" fillId="0" borderId="0" xfId="62" applyNumberFormat="1" applyFont="1" applyFill="1" applyBorder="1" applyAlignment="1" quotePrefix="1">
      <alignment horizontal="right" vertical="center"/>
      <protection/>
    </xf>
    <xf numFmtId="226" fontId="19" fillId="0" borderId="0" xfId="0" applyNumberFormat="1" applyFont="1" applyFill="1" applyBorder="1" applyAlignment="1" quotePrefix="1">
      <alignment horizontal="right" vertical="center"/>
    </xf>
    <xf numFmtId="225" fontId="19" fillId="0" borderId="0" xfId="62" applyNumberFormat="1" applyFont="1" applyFill="1" applyBorder="1" applyAlignment="1" quotePrefix="1">
      <alignment horizontal="right"/>
      <protection/>
    </xf>
    <xf numFmtId="226" fontId="19" fillId="0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wrapText="1"/>
    </xf>
    <xf numFmtId="0" fontId="0" fillId="0" borderId="26" xfId="0" applyBorder="1" applyAlignment="1">
      <alignment horizontal="distributed" wrapText="1"/>
    </xf>
    <xf numFmtId="0" fontId="5" fillId="0" borderId="33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5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49" fontId="4" fillId="0" borderId="0" xfId="0" applyNumberFormat="1" applyFont="1" applyAlignment="1">
      <alignment horizontal="center"/>
    </xf>
    <xf numFmtId="49" fontId="0" fillId="0" borderId="29" xfId="0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4" fillId="0" borderId="0" xfId="0" applyFont="1" applyBorder="1" applyAlignment="1">
      <alignment horizontal="center"/>
    </xf>
    <xf numFmtId="49" fontId="5" fillId="0" borderId="20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235" fontId="9" fillId="0" borderId="10" xfId="0" applyNumberFormat="1" applyFont="1" applyFill="1" applyBorder="1" applyAlignment="1">
      <alignment horizontal="distributed" vertical="center" wrapText="1"/>
    </xf>
    <xf numFmtId="235" fontId="9" fillId="0" borderId="11" xfId="0" applyNumberFormat="1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/>
    </xf>
    <xf numFmtId="0" fontId="8" fillId="0" borderId="2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1" fillId="0" borderId="32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2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19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0" fillId="0" borderId="0" xfId="0" applyFont="1" applyFill="1" applyAlignment="1">
      <alignment horizontal="distributed"/>
    </xf>
    <xf numFmtId="0" fontId="5" fillId="0" borderId="3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0" xfId="0" applyFill="1" applyAlignment="1">
      <alignment horizontal="center"/>
    </xf>
    <xf numFmtId="0" fontId="5" fillId="0" borderId="20" xfId="0" applyFont="1" applyFill="1" applyBorder="1" applyAlignment="1">
      <alignment horizontal="distributed"/>
    </xf>
    <xf numFmtId="0" fontId="5" fillId="0" borderId="32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I1"/>
    </sheetView>
  </sheetViews>
  <sheetFormatPr defaultColWidth="9.00390625" defaultRowHeight="13.5"/>
  <cols>
    <col min="1" max="1" width="9.625" style="0" customWidth="1"/>
    <col min="2" max="6" width="10.625" style="0" customWidth="1"/>
    <col min="7" max="7" width="9.125" style="0" customWidth="1"/>
    <col min="8" max="8" width="9.625" style="0" customWidth="1"/>
  </cols>
  <sheetData>
    <row r="1" spans="1:14" ht="16.5" customHeight="1">
      <c r="A1" s="349" t="s">
        <v>307</v>
      </c>
      <c r="B1" s="350"/>
      <c r="C1" s="350"/>
      <c r="D1" s="350"/>
      <c r="E1" s="350"/>
      <c r="F1" s="350"/>
      <c r="G1" s="350"/>
      <c r="H1" s="350"/>
      <c r="I1" s="350"/>
      <c r="J1" s="1"/>
      <c r="K1" s="1"/>
      <c r="L1" s="1"/>
      <c r="M1" s="1"/>
      <c r="N1" s="1"/>
    </row>
    <row r="2" spans="1:14" ht="16.5" customHeight="1">
      <c r="A2" s="65"/>
      <c r="B2" s="66"/>
      <c r="C2" s="66"/>
      <c r="D2" s="66"/>
      <c r="E2" s="66"/>
      <c r="F2" s="66"/>
      <c r="G2" s="66"/>
      <c r="H2" s="66"/>
      <c r="I2" s="66"/>
      <c r="J2" s="1"/>
      <c r="K2" s="1"/>
      <c r="L2" s="1"/>
      <c r="M2" s="1"/>
      <c r="N2" s="1"/>
    </row>
    <row r="3" spans="1:3" s="11" customFormat="1" ht="18" customHeight="1" thickBot="1">
      <c r="A3" s="71" t="s">
        <v>22</v>
      </c>
      <c r="C3" s="72" t="s">
        <v>304</v>
      </c>
    </row>
    <row r="4" spans="1:13" ht="15" customHeight="1" thickTop="1">
      <c r="A4" s="353" t="s">
        <v>23</v>
      </c>
      <c r="B4" s="351"/>
      <c r="C4" s="351" t="s">
        <v>24</v>
      </c>
      <c r="D4" s="351"/>
      <c r="E4" s="351"/>
      <c r="F4" s="351" t="s">
        <v>25</v>
      </c>
      <c r="G4" s="351"/>
      <c r="H4" s="351" t="s">
        <v>26</v>
      </c>
      <c r="I4" s="355" t="s">
        <v>27</v>
      </c>
      <c r="J4" s="1"/>
      <c r="K4" s="1"/>
      <c r="L4" s="1"/>
      <c r="M4" s="1"/>
    </row>
    <row r="5" spans="1:13" ht="15" customHeight="1">
      <c r="A5" s="354"/>
      <c r="B5" s="352"/>
      <c r="C5" s="3" t="s">
        <v>28</v>
      </c>
      <c r="D5" s="3" t="s">
        <v>29</v>
      </c>
      <c r="E5" s="3" t="s">
        <v>30</v>
      </c>
      <c r="F5" s="4" t="s">
        <v>302</v>
      </c>
      <c r="G5" s="4" t="s">
        <v>303</v>
      </c>
      <c r="H5" s="352"/>
      <c r="I5" s="356"/>
      <c r="J5" s="1"/>
      <c r="K5" s="1"/>
      <c r="L5" s="1"/>
      <c r="M5" s="1"/>
    </row>
    <row r="6" spans="1:13" ht="15" customHeight="1">
      <c r="A6" s="5"/>
      <c r="B6" s="6"/>
      <c r="C6" s="245"/>
      <c r="D6" s="245"/>
      <c r="E6" s="245"/>
      <c r="F6" s="246"/>
      <c r="G6" s="247" t="s">
        <v>298</v>
      </c>
      <c r="H6" s="245"/>
      <c r="I6" s="245"/>
      <c r="J6" s="1"/>
      <c r="K6" s="1"/>
      <c r="L6" s="1"/>
      <c r="M6" s="1"/>
    </row>
    <row r="7" spans="1:13" ht="21" customHeight="1">
      <c r="A7" s="5" t="s">
        <v>333</v>
      </c>
      <c r="B7" s="8" t="s">
        <v>31</v>
      </c>
      <c r="C7" s="248">
        <v>254324</v>
      </c>
      <c r="D7" s="248">
        <v>134226</v>
      </c>
      <c r="E7" s="248">
        <v>120098</v>
      </c>
      <c r="F7" s="249" t="s">
        <v>0</v>
      </c>
      <c r="G7" s="250" t="s">
        <v>0</v>
      </c>
      <c r="H7" s="248">
        <v>55935</v>
      </c>
      <c r="I7" s="251">
        <v>4.546777509609368</v>
      </c>
      <c r="J7" s="1"/>
      <c r="K7" s="1"/>
      <c r="L7" s="1"/>
      <c r="M7" s="1"/>
    </row>
    <row r="8" spans="1:13" ht="21" customHeight="1">
      <c r="A8" s="5" t="s">
        <v>334</v>
      </c>
      <c r="B8" s="8" t="s">
        <v>1</v>
      </c>
      <c r="C8" s="248">
        <v>273384</v>
      </c>
      <c r="D8" s="248">
        <v>146304</v>
      </c>
      <c r="E8" s="248">
        <v>127080</v>
      </c>
      <c r="F8" s="248">
        <v>19060</v>
      </c>
      <c r="G8" s="251">
        <v>7.49437725106557</v>
      </c>
      <c r="H8" s="248">
        <v>62250</v>
      </c>
      <c r="I8" s="251">
        <v>4.391710843373494</v>
      </c>
      <c r="J8" s="1"/>
      <c r="K8" s="1"/>
      <c r="L8" s="1"/>
      <c r="M8" s="1"/>
    </row>
    <row r="9" spans="1:13" ht="21" customHeight="1">
      <c r="A9" s="5" t="s">
        <v>335</v>
      </c>
      <c r="B9" s="8" t="s">
        <v>32</v>
      </c>
      <c r="C9" s="248">
        <v>319786</v>
      </c>
      <c r="D9" s="248">
        <v>170539</v>
      </c>
      <c r="E9" s="248">
        <v>149247</v>
      </c>
      <c r="F9" s="248">
        <v>46402</v>
      </c>
      <c r="G9" s="251">
        <v>16.97319521259474</v>
      </c>
      <c r="H9" s="248">
        <v>69543</v>
      </c>
      <c r="I9" s="251">
        <v>4.598392361560474</v>
      </c>
      <c r="J9" s="1"/>
      <c r="K9" s="1"/>
      <c r="L9" s="1"/>
      <c r="M9" s="1"/>
    </row>
    <row r="10" spans="1:13" ht="21" customHeight="1">
      <c r="A10" s="5" t="s">
        <v>336</v>
      </c>
      <c r="B10" s="8" t="s">
        <v>2</v>
      </c>
      <c r="C10" s="248">
        <v>385222</v>
      </c>
      <c r="D10" s="248">
        <v>204272</v>
      </c>
      <c r="E10" s="248">
        <v>180950</v>
      </c>
      <c r="F10" s="248">
        <v>65436</v>
      </c>
      <c r="G10" s="251">
        <v>20.46243425290663</v>
      </c>
      <c r="H10" s="248">
        <v>79610</v>
      </c>
      <c r="I10" s="251">
        <v>4.838864464263284</v>
      </c>
      <c r="J10" s="1"/>
      <c r="K10" s="1"/>
      <c r="L10" s="1"/>
      <c r="M10" s="1"/>
    </row>
    <row r="11" spans="1:13" ht="21" customHeight="1">
      <c r="A11" s="5" t="s">
        <v>337</v>
      </c>
      <c r="B11" s="8" t="s">
        <v>3</v>
      </c>
      <c r="C11" s="248">
        <v>419154</v>
      </c>
      <c r="D11" s="248">
        <v>219870</v>
      </c>
      <c r="E11" s="248">
        <v>199284</v>
      </c>
      <c r="F11" s="248">
        <v>33932</v>
      </c>
      <c r="G11" s="251">
        <v>8.808427348386125</v>
      </c>
      <c r="H11" s="248">
        <v>88295</v>
      </c>
      <c r="I11" s="251">
        <v>4.747199728183928</v>
      </c>
      <c r="J11" s="1"/>
      <c r="K11" s="1"/>
      <c r="L11" s="1"/>
      <c r="M11" s="1"/>
    </row>
    <row r="12" spans="1:13" ht="21" customHeight="1">
      <c r="A12" s="5" t="s">
        <v>338</v>
      </c>
      <c r="B12" s="8" t="s">
        <v>4</v>
      </c>
      <c r="C12" s="248">
        <v>96870</v>
      </c>
      <c r="D12" s="248">
        <v>52982</v>
      </c>
      <c r="E12" s="248">
        <v>43888</v>
      </c>
      <c r="F12" s="248">
        <v>-322284</v>
      </c>
      <c r="G12" s="251">
        <v>-76.88916245580384</v>
      </c>
      <c r="H12" s="248">
        <v>23838</v>
      </c>
      <c r="I12" s="251">
        <v>4.063679838912661</v>
      </c>
      <c r="J12" s="1"/>
      <c r="K12" s="1"/>
      <c r="L12" s="1"/>
      <c r="M12" s="1"/>
    </row>
    <row r="13" spans="1:13" ht="21" customHeight="1">
      <c r="A13" s="5" t="s">
        <v>339</v>
      </c>
      <c r="B13" s="8" t="s">
        <v>5</v>
      </c>
      <c r="C13" s="248">
        <v>182489</v>
      </c>
      <c r="D13" s="248">
        <v>96442</v>
      </c>
      <c r="E13" s="248">
        <v>86047</v>
      </c>
      <c r="F13" s="248">
        <v>85619</v>
      </c>
      <c r="G13" s="251">
        <v>88.38546505626097</v>
      </c>
      <c r="H13" s="248">
        <v>41961</v>
      </c>
      <c r="I13" s="251">
        <v>4.349014561140106</v>
      </c>
      <c r="J13" s="1"/>
      <c r="K13" s="1"/>
      <c r="L13" s="1"/>
      <c r="M13" s="1"/>
    </row>
    <row r="14" spans="1:13" ht="21" customHeight="1">
      <c r="A14" s="5" t="s">
        <v>340</v>
      </c>
      <c r="B14" s="8" t="s">
        <v>6</v>
      </c>
      <c r="C14" s="248">
        <v>277971</v>
      </c>
      <c r="D14" s="248">
        <v>148950</v>
      </c>
      <c r="E14" s="248">
        <v>129021</v>
      </c>
      <c r="F14" s="248">
        <v>95482</v>
      </c>
      <c r="G14" s="251">
        <v>52.32205776786546</v>
      </c>
      <c r="H14" s="248">
        <v>59254</v>
      </c>
      <c r="I14" s="251">
        <v>4.691176966955817</v>
      </c>
      <c r="J14" s="1"/>
      <c r="K14" s="1"/>
      <c r="L14" s="1"/>
      <c r="M14" s="1"/>
    </row>
    <row r="15" spans="1:13" ht="21" customHeight="1">
      <c r="A15" s="5" t="s">
        <v>341</v>
      </c>
      <c r="B15" s="8" t="s">
        <v>7</v>
      </c>
      <c r="C15" s="248">
        <v>351053</v>
      </c>
      <c r="D15" s="248">
        <v>192542</v>
      </c>
      <c r="E15" s="248">
        <v>158511</v>
      </c>
      <c r="F15" s="248">
        <v>73082</v>
      </c>
      <c r="G15" s="251">
        <v>26.291231819146603</v>
      </c>
      <c r="H15" s="248">
        <v>83590</v>
      </c>
      <c r="I15" s="251">
        <v>4.199700921162819</v>
      </c>
      <c r="J15" s="1"/>
      <c r="K15" s="1"/>
      <c r="L15" s="1"/>
      <c r="M15" s="1"/>
    </row>
    <row r="16" spans="1:13" ht="21" customHeight="1">
      <c r="A16" s="5" t="s">
        <v>8</v>
      </c>
      <c r="B16" s="8" t="s">
        <v>9</v>
      </c>
      <c r="C16" s="248">
        <v>359672</v>
      </c>
      <c r="D16" s="248">
        <v>195657</v>
      </c>
      <c r="E16" s="248">
        <v>164015</v>
      </c>
      <c r="F16" s="248">
        <v>8619</v>
      </c>
      <c r="G16" s="251">
        <v>2.4551848296411083</v>
      </c>
      <c r="H16" s="248">
        <v>92843</v>
      </c>
      <c r="I16" s="251">
        <v>3.873980806307422</v>
      </c>
      <c r="J16" s="1"/>
      <c r="K16" s="1"/>
      <c r="L16" s="1"/>
      <c r="M16" s="1"/>
    </row>
    <row r="17" spans="1:13" ht="21" customHeight="1">
      <c r="A17" s="5" t="s">
        <v>10</v>
      </c>
      <c r="B17" s="8" t="s">
        <v>11</v>
      </c>
      <c r="C17" s="248">
        <v>355835</v>
      </c>
      <c r="D17" s="248">
        <v>188274</v>
      </c>
      <c r="E17" s="248">
        <v>167561</v>
      </c>
      <c r="F17" s="248">
        <v>-3837</v>
      </c>
      <c r="G17" s="251">
        <v>-1.0668053115060387</v>
      </c>
      <c r="H17" s="248">
        <v>102423</v>
      </c>
      <c r="I17" s="251">
        <v>3.4741708405338643</v>
      </c>
      <c r="J17" s="1"/>
      <c r="K17" s="1"/>
      <c r="L17" s="1"/>
      <c r="M17" s="1"/>
    </row>
    <row r="18" spans="1:13" ht="21" customHeight="1">
      <c r="A18" s="5" t="s">
        <v>12</v>
      </c>
      <c r="B18" s="8" t="s">
        <v>13</v>
      </c>
      <c r="C18" s="248">
        <v>355382</v>
      </c>
      <c r="D18" s="248">
        <v>184775</v>
      </c>
      <c r="E18" s="248">
        <v>170607</v>
      </c>
      <c r="F18" s="248">
        <v>-453</v>
      </c>
      <c r="G18" s="251">
        <v>-0.12730619528714152</v>
      </c>
      <c r="H18" s="248">
        <v>111579</v>
      </c>
      <c r="I18" s="251">
        <v>3.185025856119879</v>
      </c>
      <c r="J18" s="1"/>
      <c r="K18" s="1"/>
      <c r="L18" s="1"/>
      <c r="M18" s="1"/>
    </row>
    <row r="19" spans="1:13" ht="21" customHeight="1">
      <c r="A19" s="5" t="s">
        <v>14</v>
      </c>
      <c r="B19" s="8" t="s">
        <v>15</v>
      </c>
      <c r="C19" s="248">
        <v>362270</v>
      </c>
      <c r="D19" s="248">
        <v>186035</v>
      </c>
      <c r="E19" s="248">
        <v>176235</v>
      </c>
      <c r="F19" s="248">
        <v>6888</v>
      </c>
      <c r="G19" s="251">
        <v>1.938196081962508</v>
      </c>
      <c r="H19" s="248">
        <v>129039</v>
      </c>
      <c r="I19" s="251">
        <v>2.8074458109563776</v>
      </c>
      <c r="J19" s="1"/>
      <c r="K19" s="1"/>
      <c r="L19" s="1"/>
      <c r="M19" s="1"/>
    </row>
    <row r="20" spans="1:13" ht="21" customHeight="1">
      <c r="A20" s="5" t="s">
        <v>16</v>
      </c>
      <c r="B20" s="8" t="s">
        <v>17</v>
      </c>
      <c r="C20" s="248">
        <v>388927</v>
      </c>
      <c r="D20" s="248">
        <v>197943</v>
      </c>
      <c r="E20" s="248">
        <v>190984</v>
      </c>
      <c r="F20" s="248">
        <v>26657</v>
      </c>
      <c r="G20" s="251">
        <v>7.358323902061997</v>
      </c>
      <c r="H20" s="248">
        <v>141190</v>
      </c>
      <c r="I20" s="251">
        <v>2.7546355974219137</v>
      </c>
      <c r="J20" s="1"/>
      <c r="K20" s="1"/>
      <c r="L20" s="1"/>
      <c r="M20" s="1"/>
    </row>
    <row r="21" spans="1:13" ht="21" customHeight="1">
      <c r="A21" s="5" t="s">
        <v>18</v>
      </c>
      <c r="B21" s="8" t="s">
        <v>33</v>
      </c>
      <c r="C21" s="248">
        <v>385159</v>
      </c>
      <c r="D21" s="248">
        <v>195323</v>
      </c>
      <c r="E21" s="248">
        <v>189836</v>
      </c>
      <c r="F21" s="248">
        <v>-3768</v>
      </c>
      <c r="G21" s="251">
        <v>-0.9688193414188266</v>
      </c>
      <c r="H21" s="248">
        <v>147772</v>
      </c>
      <c r="I21" s="251">
        <v>2.6064410037084156</v>
      </c>
      <c r="J21" s="1"/>
      <c r="K21" s="1"/>
      <c r="L21" s="1"/>
      <c r="M21" s="1"/>
    </row>
    <row r="22" spans="1:13" ht="21" customHeight="1">
      <c r="A22" s="9" t="s">
        <v>19</v>
      </c>
      <c r="B22" s="10" t="s">
        <v>34</v>
      </c>
      <c r="C22" s="252">
        <v>365604</v>
      </c>
      <c r="D22" s="252">
        <v>183492</v>
      </c>
      <c r="E22" s="252">
        <v>182112</v>
      </c>
      <c r="F22" s="252">
        <v>-19555</v>
      </c>
      <c r="G22" s="253">
        <v>-5.0771239929483665</v>
      </c>
      <c r="H22" s="252">
        <v>147495</v>
      </c>
      <c r="I22" s="253">
        <v>2.478755212041086</v>
      </c>
      <c r="J22" s="1"/>
      <c r="K22" s="1"/>
      <c r="L22" s="1"/>
      <c r="M22" s="1"/>
    </row>
    <row r="23" spans="1:9" s="1" customFormat="1" ht="21" customHeight="1">
      <c r="A23" s="9" t="s">
        <v>20</v>
      </c>
      <c r="B23" s="10" t="s">
        <v>35</v>
      </c>
      <c r="C23" s="252">
        <v>376840</v>
      </c>
      <c r="D23" s="252">
        <v>188393</v>
      </c>
      <c r="E23" s="252">
        <v>188447</v>
      </c>
      <c r="F23" s="252">
        <v>11236</v>
      </c>
      <c r="G23" s="253">
        <v>3.0732705331451515</v>
      </c>
      <c r="H23" s="252">
        <v>162240</v>
      </c>
      <c r="I23" s="253">
        <v>2.322731755424063</v>
      </c>
    </row>
    <row r="24" spans="1:9" s="1" customFormat="1" ht="21" customHeight="1">
      <c r="A24" s="9" t="s">
        <v>21</v>
      </c>
      <c r="B24" s="10" t="s">
        <v>36</v>
      </c>
      <c r="C24" s="254">
        <v>420845</v>
      </c>
      <c r="D24" s="252">
        <v>209254</v>
      </c>
      <c r="E24" s="252">
        <v>211591</v>
      </c>
      <c r="F24" s="252">
        <v>44005</v>
      </c>
      <c r="G24" s="253">
        <v>11.67736970597601</v>
      </c>
      <c r="H24" s="252">
        <v>189108</v>
      </c>
      <c r="I24" s="253">
        <v>2.225421452291812</v>
      </c>
    </row>
    <row r="25" spans="1:12" s="1" customFormat="1" ht="21" customHeight="1">
      <c r="A25" s="73" t="s">
        <v>210</v>
      </c>
      <c r="B25" s="74" t="s">
        <v>211</v>
      </c>
      <c r="C25" s="252">
        <v>460819</v>
      </c>
      <c r="D25" s="252">
        <v>228681</v>
      </c>
      <c r="E25" s="252">
        <v>232138</v>
      </c>
      <c r="F25" s="252">
        <v>39974</v>
      </c>
      <c r="G25" s="253">
        <v>9.498508952227066</v>
      </c>
      <c r="H25" s="252">
        <v>214424</v>
      </c>
      <c r="I25" s="253">
        <v>2.1491017796515317</v>
      </c>
      <c r="J25" s="20"/>
      <c r="K25" s="20"/>
      <c r="L25" s="20"/>
    </row>
    <row r="26" spans="1:13" ht="21" customHeight="1">
      <c r="A26" s="99" t="s">
        <v>305</v>
      </c>
      <c r="B26" s="100" t="s">
        <v>306</v>
      </c>
      <c r="C26" s="252">
        <f>SUM(D26,E26)</f>
        <v>498109</v>
      </c>
      <c r="D26" s="252">
        <v>246750</v>
      </c>
      <c r="E26" s="252">
        <v>251359</v>
      </c>
      <c r="F26" s="252">
        <f>C26-C25</f>
        <v>37290</v>
      </c>
      <c r="G26" s="253">
        <f>F26/C25*100</f>
        <v>8.092114257441642</v>
      </c>
      <c r="H26" s="252">
        <v>243708</v>
      </c>
      <c r="I26" s="253">
        <f>C26/H26</f>
        <v>2.0438762781689563</v>
      </c>
      <c r="J26" s="20"/>
      <c r="K26" s="20"/>
      <c r="L26" s="20"/>
      <c r="M26" s="1"/>
    </row>
    <row r="27" spans="1:13" ht="7.5" customHeight="1">
      <c r="A27" s="347"/>
      <c r="B27" s="348"/>
      <c r="C27" s="334"/>
      <c r="D27" s="334"/>
      <c r="E27" s="334"/>
      <c r="F27" s="334"/>
      <c r="G27" s="334"/>
      <c r="H27" s="334"/>
      <c r="I27" s="334"/>
      <c r="J27" s="1"/>
      <c r="K27" s="1"/>
      <c r="L27" s="1"/>
      <c r="M27" s="1"/>
    </row>
    <row r="28" spans="1:13" ht="13.5">
      <c r="A28" s="68" t="s">
        <v>308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7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sheetProtection/>
  <mergeCells count="6">
    <mergeCell ref="A1:I1"/>
    <mergeCell ref="F4:G4"/>
    <mergeCell ref="H4:H5"/>
    <mergeCell ref="C4:E4"/>
    <mergeCell ref="A4:B5"/>
    <mergeCell ref="I4:I5"/>
  </mergeCells>
  <dataValidations count="1">
    <dataValidation allowBlank="1" showInputMessage="1" showErrorMessage="1" imeMode="hiragana" sqref="A3"/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3.5"/>
  <cols>
    <col min="1" max="1" width="20.625" style="26" customWidth="1"/>
    <col min="2" max="2" width="6.625" style="1" customWidth="1"/>
    <col min="3" max="6" width="7.625" style="1" customWidth="1"/>
    <col min="7" max="7" width="6.625" style="1" customWidth="1"/>
    <col min="8" max="11" width="7.625" style="1" customWidth="1"/>
    <col min="12" max="16384" width="9.00390625" style="1" customWidth="1"/>
  </cols>
  <sheetData>
    <row r="1" spans="1:11" ht="16.5" customHeight="1">
      <c r="A1" s="349" t="s">
        <v>222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16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2" ht="18.75" customHeight="1" thickBot="1">
      <c r="A3" s="37" t="s">
        <v>22</v>
      </c>
      <c r="B3" s="67" t="s">
        <v>304</v>
      </c>
    </row>
    <row r="4" spans="1:11" ht="15.75" customHeight="1" thickTop="1">
      <c r="A4" s="472" t="s">
        <v>150</v>
      </c>
      <c r="B4" s="384" t="s">
        <v>26</v>
      </c>
      <c r="C4" s="384"/>
      <c r="D4" s="384"/>
      <c r="E4" s="384"/>
      <c r="F4" s="384"/>
      <c r="G4" s="384" t="s">
        <v>139</v>
      </c>
      <c r="H4" s="384"/>
      <c r="I4" s="384"/>
      <c r="J4" s="384"/>
      <c r="K4" s="385"/>
    </row>
    <row r="5" spans="1:11" ht="30" customHeight="1">
      <c r="A5" s="473"/>
      <c r="B5" s="184" t="s">
        <v>28</v>
      </c>
      <c r="C5" s="184" t="s">
        <v>151</v>
      </c>
      <c r="D5" s="184" t="s">
        <v>152</v>
      </c>
      <c r="E5" s="184" t="s">
        <v>153</v>
      </c>
      <c r="F5" s="184" t="s">
        <v>154</v>
      </c>
      <c r="G5" s="184" t="s">
        <v>28</v>
      </c>
      <c r="H5" s="184" t="s">
        <v>151</v>
      </c>
      <c r="I5" s="184" t="s">
        <v>155</v>
      </c>
      <c r="J5" s="184" t="s">
        <v>156</v>
      </c>
      <c r="K5" s="152" t="s">
        <v>154</v>
      </c>
    </row>
    <row r="6" spans="1:11" s="11" customFormat="1" ht="18.75" customHeight="1">
      <c r="A6" s="75" t="s">
        <v>28</v>
      </c>
      <c r="B6" s="185">
        <f>SUM(C6:F6)</f>
        <v>133</v>
      </c>
      <c r="C6" s="186">
        <f>SUM(C7:C12)</f>
        <v>63</v>
      </c>
      <c r="D6" s="186">
        <f>SUM(D7:D12)</f>
        <v>26</v>
      </c>
      <c r="E6" s="186">
        <f>SUM(E7:E12)</f>
        <v>6</v>
      </c>
      <c r="F6" s="186">
        <f>SUM(F7:F12)</f>
        <v>38</v>
      </c>
      <c r="G6" s="186">
        <f>SUM(H6:K6)</f>
        <v>4395</v>
      </c>
      <c r="H6" s="186">
        <f>SUM(H7:H12)</f>
        <v>71</v>
      </c>
      <c r="I6" s="186">
        <f>SUM(I7:I12)</f>
        <v>400</v>
      </c>
      <c r="J6" s="186">
        <f>SUM(J7:J12)</f>
        <v>221</v>
      </c>
      <c r="K6" s="186">
        <f>SUM(K7:K12)</f>
        <v>3703</v>
      </c>
    </row>
    <row r="7" spans="1:11" ht="15" customHeight="1">
      <c r="A7" s="187" t="s">
        <v>157</v>
      </c>
      <c r="B7" s="308">
        <f aca="true" t="shared" si="0" ref="B7:B12">SUM(C7:F7)</f>
        <v>10</v>
      </c>
      <c r="C7" s="309" t="s">
        <v>89</v>
      </c>
      <c r="D7" s="309">
        <v>1</v>
      </c>
      <c r="E7" s="309" t="s">
        <v>89</v>
      </c>
      <c r="F7" s="309">
        <v>9</v>
      </c>
      <c r="G7" s="309">
        <f aca="true" t="shared" si="1" ref="G7:G12">SUM(H7:K7)</f>
        <v>1088</v>
      </c>
      <c r="H7" s="309" t="s">
        <v>89</v>
      </c>
      <c r="I7" s="309">
        <v>15</v>
      </c>
      <c r="J7" s="24" t="s">
        <v>89</v>
      </c>
      <c r="K7" s="24">
        <v>1073</v>
      </c>
    </row>
    <row r="8" spans="1:11" ht="15" customHeight="1">
      <c r="A8" s="187" t="s">
        <v>158</v>
      </c>
      <c r="B8" s="308">
        <f t="shared" si="0"/>
        <v>8</v>
      </c>
      <c r="C8" s="24">
        <v>5</v>
      </c>
      <c r="D8" s="24">
        <v>1</v>
      </c>
      <c r="E8" s="24" t="s">
        <v>89</v>
      </c>
      <c r="F8" s="309">
        <v>2</v>
      </c>
      <c r="G8" s="24">
        <f t="shared" si="1"/>
        <v>149</v>
      </c>
      <c r="H8" s="24">
        <v>12</v>
      </c>
      <c r="I8" s="24">
        <v>19</v>
      </c>
      <c r="J8" s="24" t="s">
        <v>89</v>
      </c>
      <c r="K8" s="309">
        <v>118</v>
      </c>
    </row>
    <row r="9" spans="1:11" ht="15" customHeight="1">
      <c r="A9" s="187" t="s">
        <v>159</v>
      </c>
      <c r="B9" s="308">
        <f t="shared" si="0"/>
        <v>57</v>
      </c>
      <c r="C9" s="24">
        <v>1</v>
      </c>
      <c r="D9" s="24">
        <v>23</v>
      </c>
      <c r="E9" s="24">
        <v>6</v>
      </c>
      <c r="F9" s="24">
        <v>27</v>
      </c>
      <c r="G9" s="24">
        <f t="shared" si="1"/>
        <v>3096</v>
      </c>
      <c r="H9" s="24">
        <v>2</v>
      </c>
      <c r="I9" s="24">
        <v>361</v>
      </c>
      <c r="J9" s="24">
        <v>221</v>
      </c>
      <c r="K9" s="24">
        <v>2512</v>
      </c>
    </row>
    <row r="10" spans="1:11" ht="15" customHeight="1">
      <c r="A10" s="187" t="s">
        <v>160</v>
      </c>
      <c r="B10" s="310">
        <f t="shared" si="0"/>
        <v>0</v>
      </c>
      <c r="C10" s="309" t="s">
        <v>89</v>
      </c>
      <c r="D10" s="309" t="s">
        <v>89</v>
      </c>
      <c r="E10" s="309" t="s">
        <v>89</v>
      </c>
      <c r="F10" s="309" t="s">
        <v>89</v>
      </c>
      <c r="G10" s="309">
        <f t="shared" si="1"/>
        <v>0</v>
      </c>
      <c r="H10" s="309" t="s">
        <v>89</v>
      </c>
      <c r="I10" s="309" t="s">
        <v>89</v>
      </c>
      <c r="J10" s="309" t="s">
        <v>89</v>
      </c>
      <c r="K10" s="309" t="s">
        <v>89</v>
      </c>
    </row>
    <row r="11" spans="1:11" ht="15" customHeight="1">
      <c r="A11" s="187" t="s">
        <v>161</v>
      </c>
      <c r="B11" s="310">
        <f t="shared" si="0"/>
        <v>0</v>
      </c>
      <c r="C11" s="309" t="s">
        <v>89</v>
      </c>
      <c r="D11" s="309" t="s">
        <v>89</v>
      </c>
      <c r="E11" s="309" t="s">
        <v>89</v>
      </c>
      <c r="F11" s="309" t="s">
        <v>89</v>
      </c>
      <c r="G11" s="309">
        <f t="shared" si="1"/>
        <v>0</v>
      </c>
      <c r="H11" s="309" t="s">
        <v>89</v>
      </c>
      <c r="I11" s="309" t="s">
        <v>89</v>
      </c>
      <c r="J11" s="309" t="s">
        <v>89</v>
      </c>
      <c r="K11" s="309" t="s">
        <v>89</v>
      </c>
    </row>
    <row r="12" spans="1:11" ht="15" customHeight="1">
      <c r="A12" s="188" t="s">
        <v>162</v>
      </c>
      <c r="B12" s="311">
        <f t="shared" si="0"/>
        <v>58</v>
      </c>
      <c r="C12" s="312">
        <v>57</v>
      </c>
      <c r="D12" s="313">
        <v>1</v>
      </c>
      <c r="E12" s="313" t="s">
        <v>89</v>
      </c>
      <c r="F12" s="313" t="s">
        <v>89</v>
      </c>
      <c r="G12" s="312">
        <f t="shared" si="1"/>
        <v>62</v>
      </c>
      <c r="H12" s="312">
        <v>57</v>
      </c>
      <c r="I12" s="313">
        <v>5</v>
      </c>
      <c r="J12" s="313" t="s">
        <v>89</v>
      </c>
      <c r="K12" s="313" t="s">
        <v>89</v>
      </c>
    </row>
    <row r="13" spans="2:11" ht="6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3.5" customHeight="1">
      <c r="A14" s="189" t="s">
        <v>312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</sheetData>
  <sheetProtection/>
  <mergeCells count="4">
    <mergeCell ref="A1:K1"/>
    <mergeCell ref="A4:A5"/>
    <mergeCell ref="B4:F4"/>
    <mergeCell ref="G4:K4"/>
  </mergeCells>
  <dataValidations count="2">
    <dataValidation allowBlank="1" showInputMessage="1" showErrorMessage="1" imeMode="off" sqref="B6:K12"/>
    <dataValidation allowBlank="1" showInputMessage="1" showErrorMessage="1" imeMode="hiragana" sqref="A14:A65536 A1:A12"/>
  </dataValidations>
  <printOptions/>
  <pageMargins left="0.5511811023622047" right="0.3937007874015748" top="0.5905511811023623" bottom="0.3937007874015748" header="0.5118110236220472" footer="0.31496062992125984"/>
  <pageSetup horizontalDpi="300" verticalDpi="300" orientation="landscape" paperSize="9" scale="1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125" style="1" customWidth="1"/>
    <col min="3" max="3" width="21.875" style="1" customWidth="1"/>
    <col min="4" max="11" width="8.50390625" style="1" customWidth="1"/>
    <col min="12" max="16384" width="9.00390625" style="1" customWidth="1"/>
  </cols>
  <sheetData>
    <row r="1" spans="1:11" ht="16.5" customHeight="1">
      <c r="A1" s="349" t="s">
        <v>223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8" ht="18.75" customHeight="1">
      <c r="A2" s="38"/>
      <c r="C2" s="38"/>
      <c r="H2" s="1" t="s">
        <v>205</v>
      </c>
    </row>
    <row r="3" spans="1:4" ht="18" customHeight="1" thickBot="1">
      <c r="A3" s="37" t="s">
        <v>22</v>
      </c>
      <c r="D3" s="67" t="s">
        <v>304</v>
      </c>
    </row>
    <row r="4" spans="1:12" ht="26.25" customHeight="1" thickTop="1">
      <c r="A4" s="428" t="s">
        <v>163</v>
      </c>
      <c r="B4" s="382"/>
      <c r="C4" s="382"/>
      <c r="D4" s="144" t="s">
        <v>28</v>
      </c>
      <c r="E4" s="190" t="s">
        <v>224</v>
      </c>
      <c r="F4" s="191" t="s">
        <v>164</v>
      </c>
      <c r="G4" s="191" t="s">
        <v>165</v>
      </c>
      <c r="H4" s="191" t="s">
        <v>166</v>
      </c>
      <c r="I4" s="191" t="s">
        <v>167</v>
      </c>
      <c r="J4" s="191" t="s">
        <v>168</v>
      </c>
      <c r="K4" s="192" t="s">
        <v>169</v>
      </c>
      <c r="L4" s="20"/>
    </row>
    <row r="5" spans="1:12" s="57" customFormat="1" ht="16.5" customHeight="1">
      <c r="A5" s="475" t="s">
        <v>135</v>
      </c>
      <c r="B5" s="475"/>
      <c r="C5" s="476"/>
      <c r="D5" s="314">
        <f>SUM(E5:K5)</f>
        <v>243575</v>
      </c>
      <c r="E5" s="284">
        <v>106682</v>
      </c>
      <c r="F5" s="284">
        <v>64345</v>
      </c>
      <c r="G5" s="284">
        <v>39823</v>
      </c>
      <c r="H5" s="284">
        <v>26287</v>
      </c>
      <c r="I5" s="284">
        <v>5288</v>
      </c>
      <c r="J5" s="284">
        <v>889</v>
      </c>
      <c r="K5" s="284">
        <v>261</v>
      </c>
      <c r="L5" s="112"/>
    </row>
    <row r="6" spans="1:12" s="57" customFormat="1" ht="16.5" customHeight="1">
      <c r="A6" s="477" t="s">
        <v>136</v>
      </c>
      <c r="B6" s="477"/>
      <c r="C6" s="478"/>
      <c r="D6" s="273">
        <f>SUM(E6:K6)</f>
        <v>493714</v>
      </c>
      <c r="E6" s="274">
        <v>106682</v>
      </c>
      <c r="F6" s="274">
        <v>128690</v>
      </c>
      <c r="G6" s="274">
        <v>119469</v>
      </c>
      <c r="H6" s="274">
        <v>105148</v>
      </c>
      <c r="I6" s="274">
        <v>26440</v>
      </c>
      <c r="J6" s="274">
        <v>5334</v>
      </c>
      <c r="K6" s="274">
        <v>1951</v>
      </c>
      <c r="L6" s="112"/>
    </row>
    <row r="7" spans="1:12" ht="13.5" customHeight="1">
      <c r="A7" s="193" t="s">
        <v>170</v>
      </c>
      <c r="B7" s="20"/>
      <c r="C7" s="20"/>
      <c r="D7" s="273"/>
      <c r="E7" s="274"/>
      <c r="F7" s="274"/>
      <c r="G7" s="274"/>
      <c r="H7" s="274"/>
      <c r="I7" s="274"/>
      <c r="J7" s="274"/>
      <c r="K7" s="274"/>
      <c r="L7" s="20"/>
    </row>
    <row r="8" spans="1:12" ht="16.5" customHeight="1">
      <c r="A8" s="20"/>
      <c r="B8" s="193" t="s">
        <v>171</v>
      </c>
      <c r="C8" s="20"/>
      <c r="D8" s="273"/>
      <c r="E8" s="274"/>
      <c r="F8" s="274"/>
      <c r="G8" s="274"/>
      <c r="H8" s="274"/>
      <c r="I8" s="274"/>
      <c r="J8" s="274"/>
      <c r="K8" s="274"/>
      <c r="L8" s="20"/>
    </row>
    <row r="9" spans="1:12" ht="16.5" customHeight="1">
      <c r="A9" s="20"/>
      <c r="B9" s="20"/>
      <c r="C9" s="137" t="s">
        <v>26</v>
      </c>
      <c r="D9" s="273">
        <f>SUM(E9:K9)</f>
        <v>22524</v>
      </c>
      <c r="E9" s="96" t="s">
        <v>89</v>
      </c>
      <c r="F9" s="274">
        <v>548</v>
      </c>
      <c r="G9" s="274">
        <v>11127</v>
      </c>
      <c r="H9" s="274">
        <v>8509</v>
      </c>
      <c r="I9" s="274">
        <v>1869</v>
      </c>
      <c r="J9" s="274">
        <v>361</v>
      </c>
      <c r="K9" s="274">
        <v>110</v>
      </c>
      <c r="L9" s="16"/>
    </row>
    <row r="10" spans="1:12" ht="16.5" customHeight="1">
      <c r="A10" s="20"/>
      <c r="B10" s="20"/>
      <c r="C10" s="137" t="s">
        <v>139</v>
      </c>
      <c r="D10" s="273">
        <f>SUM(E10:K10)</f>
        <v>80823</v>
      </c>
      <c r="E10" s="96" t="s">
        <v>89</v>
      </c>
      <c r="F10" s="274">
        <v>1096</v>
      </c>
      <c r="G10" s="274">
        <v>33381</v>
      </c>
      <c r="H10" s="274">
        <v>34036</v>
      </c>
      <c r="I10" s="274">
        <v>9345</v>
      </c>
      <c r="J10" s="274">
        <v>2166</v>
      </c>
      <c r="K10" s="274">
        <v>799</v>
      </c>
      <c r="L10" s="16"/>
    </row>
    <row r="11" spans="1:12" ht="16.5" customHeight="1">
      <c r="A11" s="20"/>
      <c r="B11" s="20"/>
      <c r="C11" s="137" t="s">
        <v>172</v>
      </c>
      <c r="D11" s="273">
        <f>SUM(E11:K11)</f>
        <v>27834</v>
      </c>
      <c r="E11" s="96" t="s">
        <v>89</v>
      </c>
      <c r="F11" s="274">
        <v>548</v>
      </c>
      <c r="G11" s="274">
        <v>11252</v>
      </c>
      <c r="H11" s="274">
        <v>12460</v>
      </c>
      <c r="I11" s="274">
        <v>2853</v>
      </c>
      <c r="J11" s="274">
        <v>544</v>
      </c>
      <c r="K11" s="274">
        <v>177</v>
      </c>
      <c r="L11" s="20"/>
    </row>
    <row r="12" spans="1:12" ht="16.5" customHeight="1">
      <c r="A12" s="20"/>
      <c r="B12" s="193" t="s">
        <v>173</v>
      </c>
      <c r="C12" s="20"/>
      <c r="D12" s="273"/>
      <c r="E12" s="274"/>
      <c r="F12" s="274"/>
      <c r="G12" s="274"/>
      <c r="H12" s="274"/>
      <c r="I12" s="274"/>
      <c r="J12" s="274"/>
      <c r="K12" s="274"/>
      <c r="L12" s="20"/>
    </row>
    <row r="13" spans="1:12" ht="16.5" customHeight="1">
      <c r="A13" s="20"/>
      <c r="B13" s="20"/>
      <c r="C13" s="137" t="s">
        <v>26</v>
      </c>
      <c r="D13" s="273">
        <f>SUM(E13:K13)</f>
        <v>47406</v>
      </c>
      <c r="E13" s="274">
        <v>105</v>
      </c>
      <c r="F13" s="274">
        <v>2512</v>
      </c>
      <c r="G13" s="274">
        <v>20537</v>
      </c>
      <c r="H13" s="274">
        <v>18973</v>
      </c>
      <c r="I13" s="274">
        <v>4300</v>
      </c>
      <c r="J13" s="274">
        <v>743</v>
      </c>
      <c r="K13" s="274">
        <v>236</v>
      </c>
      <c r="L13" s="20"/>
    </row>
    <row r="14" spans="1:12" ht="16.5" customHeight="1">
      <c r="A14" s="20"/>
      <c r="B14" s="20"/>
      <c r="C14" s="137" t="s">
        <v>139</v>
      </c>
      <c r="D14" s="273">
        <f>SUM(E14:K14)</f>
        <v>170344</v>
      </c>
      <c r="E14" s="274">
        <v>105</v>
      </c>
      <c r="F14" s="274">
        <v>5024</v>
      </c>
      <c r="G14" s="274">
        <v>61611</v>
      </c>
      <c r="H14" s="274">
        <v>75892</v>
      </c>
      <c r="I14" s="274">
        <v>21500</v>
      </c>
      <c r="J14" s="274">
        <v>4458</v>
      </c>
      <c r="K14" s="274">
        <v>1754</v>
      </c>
      <c r="L14" s="20"/>
    </row>
    <row r="15" spans="1:12" ht="16.5" customHeight="1">
      <c r="A15" s="113"/>
      <c r="B15" s="113"/>
      <c r="C15" s="129" t="s">
        <v>174</v>
      </c>
      <c r="D15" s="315">
        <f>SUM(E15:K15)</f>
        <v>72838</v>
      </c>
      <c r="E15" s="285">
        <v>105</v>
      </c>
      <c r="F15" s="285">
        <v>2513</v>
      </c>
      <c r="G15" s="285">
        <v>21842</v>
      </c>
      <c r="H15" s="285">
        <v>35012</v>
      </c>
      <c r="I15" s="285">
        <v>10615</v>
      </c>
      <c r="J15" s="285">
        <v>2063</v>
      </c>
      <c r="K15" s="285">
        <v>688</v>
      </c>
      <c r="L15" s="20"/>
    </row>
    <row r="16" spans="2:12" ht="7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3.5" customHeight="1">
      <c r="A17" s="189" t="s">
        <v>312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3.5">
      <c r="A18" s="20"/>
      <c r="B18" s="20"/>
      <c r="C18" s="20"/>
      <c r="D18" s="39"/>
      <c r="E18" s="42"/>
      <c r="F18" s="40"/>
      <c r="G18" s="40"/>
      <c r="H18" s="40"/>
      <c r="I18" s="40"/>
      <c r="J18" s="40"/>
      <c r="K18" s="40"/>
      <c r="L18" s="20"/>
    </row>
    <row r="19" spans="4:11" ht="13.5">
      <c r="D19" s="39"/>
      <c r="E19" s="42"/>
      <c r="F19" s="40"/>
      <c r="G19" s="40"/>
      <c r="H19" s="40"/>
      <c r="I19" s="40"/>
      <c r="J19" s="40"/>
      <c r="K19" s="40"/>
    </row>
    <row r="20" spans="4:11" ht="13.5">
      <c r="D20" s="41"/>
      <c r="E20" s="42"/>
      <c r="F20" s="42"/>
      <c r="G20" s="42"/>
      <c r="H20" s="42"/>
      <c r="I20" s="42"/>
      <c r="J20" s="42"/>
      <c r="K20" s="42"/>
    </row>
    <row r="21" spans="4:11" ht="13.5">
      <c r="D21" s="39"/>
      <c r="E21" s="40"/>
      <c r="F21" s="40"/>
      <c r="G21" s="40"/>
      <c r="H21" s="40"/>
      <c r="I21" s="40"/>
      <c r="J21" s="40"/>
      <c r="K21" s="40"/>
    </row>
    <row r="22" spans="4:11" ht="13.5">
      <c r="D22" s="39"/>
      <c r="E22" s="40"/>
      <c r="F22" s="40"/>
      <c r="G22" s="40"/>
      <c r="H22" s="40"/>
      <c r="I22" s="40"/>
      <c r="J22" s="40"/>
      <c r="K22" s="40"/>
    </row>
    <row r="23" spans="4:11" ht="13.5">
      <c r="D23" s="39"/>
      <c r="E23" s="40"/>
      <c r="F23" s="40"/>
      <c r="G23" s="40"/>
      <c r="H23" s="40"/>
      <c r="I23" s="40"/>
      <c r="J23" s="40"/>
      <c r="K23" s="40"/>
    </row>
  </sheetData>
  <sheetProtection/>
  <mergeCells count="4">
    <mergeCell ref="A1:K1"/>
    <mergeCell ref="A4:C4"/>
    <mergeCell ref="A5:C5"/>
    <mergeCell ref="A6:C6"/>
  </mergeCells>
  <dataValidations count="2">
    <dataValidation allowBlank="1" showInputMessage="1" showErrorMessage="1" imeMode="hiragana" sqref="A17 A3"/>
    <dataValidation allowBlank="1" showInputMessage="1" showErrorMessage="1" imeMode="off" sqref="D5:K15"/>
  </dataValidations>
  <printOptions/>
  <pageMargins left="0.5905511811023623" right="0.3937007874015748" top="0.5905511811023623" bottom="0.3937007874015748" header="0.5118110236220472" footer="0.31496062992125984"/>
  <pageSetup horizontalDpi="300" verticalDpi="3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2.625" style="1" customWidth="1"/>
    <col min="4" max="4" width="7.625" style="1" customWidth="1"/>
    <col min="5" max="5" width="7.75390625" style="1" bestFit="1" customWidth="1"/>
    <col min="6" max="6" width="8.375" style="1" customWidth="1"/>
    <col min="7" max="8" width="6.625" style="1" customWidth="1"/>
    <col min="9" max="9" width="7.00390625" style="1" customWidth="1"/>
    <col min="10" max="11" width="6.625" style="1" customWidth="1"/>
    <col min="12" max="12" width="5.50390625" style="1" customWidth="1"/>
    <col min="13" max="13" width="5.75390625" style="1" customWidth="1"/>
    <col min="14" max="14" width="5.875" style="1" customWidth="1"/>
    <col min="15" max="15" width="6.125" style="1" customWidth="1"/>
    <col min="16" max="16" width="7.50390625" style="1" customWidth="1"/>
    <col min="17" max="16384" width="9.00390625" style="1" customWidth="1"/>
  </cols>
  <sheetData>
    <row r="1" spans="2:16" ht="16.5" customHeight="1">
      <c r="B1" s="70"/>
      <c r="C1" s="70"/>
      <c r="D1" s="70"/>
      <c r="E1" s="479" t="s">
        <v>207</v>
      </c>
      <c r="F1" s="479"/>
      <c r="G1" s="479"/>
      <c r="H1" s="479"/>
      <c r="I1" s="479"/>
      <c r="J1" s="479"/>
      <c r="K1" s="479"/>
      <c r="L1" s="70"/>
      <c r="M1" s="70"/>
      <c r="N1" s="70"/>
      <c r="O1" s="70"/>
      <c r="P1" s="70"/>
    </row>
    <row r="2" spans="1:16" ht="16.5" customHeight="1">
      <c r="A2" s="65"/>
      <c r="B2" s="66"/>
      <c r="C2" s="66"/>
      <c r="D2" s="66"/>
      <c r="E2" s="66"/>
      <c r="F2" s="66"/>
      <c r="I2" s="66"/>
      <c r="K2" s="83" t="s">
        <v>318</v>
      </c>
      <c r="L2" s="66"/>
      <c r="M2" s="66"/>
      <c r="N2" s="66"/>
      <c r="O2" s="66"/>
      <c r="P2" s="66"/>
    </row>
    <row r="3" spans="1:16" ht="16.5" customHeigh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5" s="11" customFormat="1" ht="18" customHeight="1" thickBot="1">
      <c r="A4" s="71" t="s">
        <v>22</v>
      </c>
      <c r="E4" s="72" t="s">
        <v>304</v>
      </c>
    </row>
    <row r="5" spans="1:16" ht="15.75" customHeight="1" thickTop="1">
      <c r="A5" s="485" t="s">
        <v>23</v>
      </c>
      <c r="B5" s="486"/>
      <c r="C5" s="486"/>
      <c r="D5" s="489" t="s">
        <v>26</v>
      </c>
      <c r="E5" s="484" t="s">
        <v>68</v>
      </c>
      <c r="F5" s="404"/>
      <c r="G5" s="404"/>
      <c r="H5" s="404"/>
      <c r="I5" s="404"/>
      <c r="J5" s="404"/>
      <c r="K5" s="404"/>
      <c r="L5" s="404"/>
      <c r="M5" s="404"/>
      <c r="N5" s="404"/>
      <c r="O5" s="353"/>
      <c r="P5" s="480" t="s">
        <v>175</v>
      </c>
    </row>
    <row r="6" spans="1:16" ht="15.75" customHeight="1">
      <c r="A6" s="487"/>
      <c r="B6" s="488"/>
      <c r="C6" s="488"/>
      <c r="D6" s="488"/>
      <c r="E6" s="352" t="s">
        <v>28</v>
      </c>
      <c r="F6" s="482" t="s">
        <v>176</v>
      </c>
      <c r="G6" s="483"/>
      <c r="H6" s="483"/>
      <c r="I6" s="483"/>
      <c r="J6" s="483"/>
      <c r="K6" s="483"/>
      <c r="L6" s="483"/>
      <c r="M6" s="483"/>
      <c r="N6" s="483"/>
      <c r="O6" s="354"/>
      <c r="P6" s="481"/>
    </row>
    <row r="7" spans="1:16" ht="27">
      <c r="A7" s="487"/>
      <c r="B7" s="488"/>
      <c r="C7" s="488"/>
      <c r="D7" s="488"/>
      <c r="E7" s="352"/>
      <c r="F7" s="43" t="s">
        <v>177</v>
      </c>
      <c r="G7" s="44" t="s">
        <v>143</v>
      </c>
      <c r="H7" s="44" t="s">
        <v>144</v>
      </c>
      <c r="I7" s="44" t="s">
        <v>145</v>
      </c>
      <c r="J7" s="44" t="s">
        <v>146</v>
      </c>
      <c r="K7" s="44" t="s">
        <v>147</v>
      </c>
      <c r="L7" s="44" t="s">
        <v>148</v>
      </c>
      <c r="M7" s="44" t="s">
        <v>178</v>
      </c>
      <c r="N7" s="44" t="s">
        <v>179</v>
      </c>
      <c r="O7" s="45" t="s">
        <v>180</v>
      </c>
      <c r="P7" s="481"/>
    </row>
    <row r="8" spans="1:16" s="11" customFormat="1" ht="22.5" customHeight="1">
      <c r="A8" s="79" t="s">
        <v>181</v>
      </c>
      <c r="B8" s="79">
        <v>60</v>
      </c>
      <c r="C8" s="79" t="s">
        <v>182</v>
      </c>
      <c r="D8" s="316">
        <v>141190</v>
      </c>
      <c r="E8" s="317">
        <f>SUM(F8:O8)</f>
        <v>140634</v>
      </c>
      <c r="F8" s="317">
        <v>38470</v>
      </c>
      <c r="G8" s="317">
        <v>27883</v>
      </c>
      <c r="H8" s="317">
        <v>26064</v>
      </c>
      <c r="I8" s="317">
        <v>32686</v>
      </c>
      <c r="J8" s="317">
        <v>11312</v>
      </c>
      <c r="K8" s="317">
        <v>2959</v>
      </c>
      <c r="L8" s="317">
        <v>939</v>
      </c>
      <c r="M8" s="317">
        <v>216</v>
      </c>
      <c r="N8" s="317">
        <v>55</v>
      </c>
      <c r="O8" s="317">
        <v>50</v>
      </c>
      <c r="P8" s="317">
        <v>552</v>
      </c>
    </row>
    <row r="9" spans="1:16" s="11" customFormat="1" ht="22.5" customHeight="1">
      <c r="A9" s="79" t="s">
        <v>183</v>
      </c>
      <c r="B9" s="79">
        <v>2</v>
      </c>
      <c r="C9" s="79" t="s">
        <v>182</v>
      </c>
      <c r="D9" s="318">
        <v>147772</v>
      </c>
      <c r="E9" s="317">
        <f>SUM(F9:O9)</f>
        <v>147436</v>
      </c>
      <c r="F9" s="317">
        <v>44657</v>
      </c>
      <c r="G9" s="317">
        <v>32035</v>
      </c>
      <c r="H9" s="317">
        <v>26536</v>
      </c>
      <c r="I9" s="317">
        <v>31216</v>
      </c>
      <c r="J9" s="317">
        <v>9356</v>
      </c>
      <c r="K9" s="317">
        <v>2643</v>
      </c>
      <c r="L9" s="317">
        <v>764</v>
      </c>
      <c r="M9" s="317">
        <v>183</v>
      </c>
      <c r="N9" s="317">
        <v>25</v>
      </c>
      <c r="O9" s="317">
        <v>21</v>
      </c>
      <c r="P9" s="317">
        <v>139</v>
      </c>
    </row>
    <row r="10" spans="1:19" s="11" customFormat="1" ht="22.5" customHeight="1">
      <c r="A10" s="79"/>
      <c r="B10" s="80">
        <v>7</v>
      </c>
      <c r="C10" s="80"/>
      <c r="D10" s="194">
        <v>147495</v>
      </c>
      <c r="E10" s="195">
        <f>SUM(F10:O10)</f>
        <v>147240</v>
      </c>
      <c r="F10" s="195">
        <v>46784</v>
      </c>
      <c r="G10" s="195">
        <v>36039</v>
      </c>
      <c r="H10" s="195">
        <v>27165</v>
      </c>
      <c r="I10" s="195">
        <v>26562</v>
      </c>
      <c r="J10" s="195">
        <v>7887</v>
      </c>
      <c r="K10" s="195">
        <v>2070</v>
      </c>
      <c r="L10" s="195">
        <v>581</v>
      </c>
      <c r="M10" s="195">
        <v>113</v>
      </c>
      <c r="N10" s="195">
        <v>16</v>
      </c>
      <c r="O10" s="195">
        <v>23</v>
      </c>
      <c r="P10" s="195">
        <v>235</v>
      </c>
      <c r="Q10" s="103"/>
      <c r="R10" s="103"/>
      <c r="S10" s="103"/>
    </row>
    <row r="11" spans="1:19" s="11" customFormat="1" ht="22.5" customHeight="1">
      <c r="A11" s="80"/>
      <c r="B11" s="80">
        <v>12</v>
      </c>
      <c r="C11" s="80"/>
      <c r="D11" s="194">
        <v>162240</v>
      </c>
      <c r="E11" s="195">
        <f>SUM(F11:O11)</f>
        <v>161963</v>
      </c>
      <c r="F11" s="195">
        <v>55360</v>
      </c>
      <c r="G11" s="195">
        <v>44338</v>
      </c>
      <c r="H11" s="195">
        <v>29648</v>
      </c>
      <c r="I11" s="195">
        <v>23828</v>
      </c>
      <c r="J11" s="195">
        <v>6607</v>
      </c>
      <c r="K11" s="195">
        <v>1658</v>
      </c>
      <c r="L11" s="195">
        <v>416</v>
      </c>
      <c r="M11" s="195">
        <v>81</v>
      </c>
      <c r="N11" s="195">
        <v>13</v>
      </c>
      <c r="O11" s="195">
        <v>14</v>
      </c>
      <c r="P11" s="195">
        <v>231</v>
      </c>
      <c r="Q11" s="103"/>
      <c r="R11" s="103"/>
      <c r="S11" s="103"/>
    </row>
    <row r="12" spans="1:19" s="11" customFormat="1" ht="22.5" customHeight="1">
      <c r="A12" s="80"/>
      <c r="B12" s="80">
        <v>17</v>
      </c>
      <c r="C12" s="80"/>
      <c r="D12" s="194">
        <v>189108</v>
      </c>
      <c r="E12" s="195">
        <v>188979</v>
      </c>
      <c r="F12" s="195">
        <v>68243</v>
      </c>
      <c r="G12" s="195">
        <v>54902</v>
      </c>
      <c r="H12" s="195">
        <v>33585</v>
      </c>
      <c r="I12" s="195">
        <v>24388</v>
      </c>
      <c r="J12" s="195">
        <v>6072</v>
      </c>
      <c r="K12" s="195">
        <v>1364</v>
      </c>
      <c r="L12" s="195">
        <v>325</v>
      </c>
      <c r="M12" s="195">
        <v>80</v>
      </c>
      <c r="N12" s="195">
        <v>10</v>
      </c>
      <c r="O12" s="195">
        <v>10</v>
      </c>
      <c r="P12" s="195">
        <v>115</v>
      </c>
      <c r="Q12" s="103"/>
      <c r="R12" s="103"/>
      <c r="S12" s="103"/>
    </row>
    <row r="13" spans="1:19" s="11" customFormat="1" ht="22.5" customHeight="1">
      <c r="A13" s="80"/>
      <c r="B13" s="101">
        <v>22</v>
      </c>
      <c r="C13" s="102"/>
      <c r="D13" s="194">
        <v>214424</v>
      </c>
      <c r="E13" s="195">
        <v>214300</v>
      </c>
      <c r="F13" s="195">
        <v>83086</v>
      </c>
      <c r="G13" s="195">
        <v>61231</v>
      </c>
      <c r="H13" s="195">
        <v>37614</v>
      </c>
      <c r="I13" s="195">
        <v>25089</v>
      </c>
      <c r="J13" s="195">
        <v>5727</v>
      </c>
      <c r="K13" s="195">
        <v>1165</v>
      </c>
      <c r="L13" s="195">
        <v>300</v>
      </c>
      <c r="M13" s="195">
        <v>55</v>
      </c>
      <c r="N13" s="195">
        <v>22</v>
      </c>
      <c r="O13" s="195">
        <v>11</v>
      </c>
      <c r="P13" s="195">
        <v>124</v>
      </c>
      <c r="Q13" s="103"/>
      <c r="R13" s="103"/>
      <c r="S13" s="103"/>
    </row>
    <row r="14" spans="1:19" s="11" customFormat="1" ht="22.5" customHeight="1">
      <c r="A14" s="81"/>
      <c r="B14" s="81">
        <v>27</v>
      </c>
      <c r="C14" s="82"/>
      <c r="D14" s="196">
        <v>243708</v>
      </c>
      <c r="E14" s="197">
        <f>SUM(F14:O14)</f>
        <v>243575</v>
      </c>
      <c r="F14" s="197">
        <v>106682</v>
      </c>
      <c r="G14" s="197">
        <v>64345</v>
      </c>
      <c r="H14" s="197">
        <v>39823</v>
      </c>
      <c r="I14" s="197">
        <v>26287</v>
      </c>
      <c r="J14" s="197">
        <v>5288</v>
      </c>
      <c r="K14" s="197">
        <v>889</v>
      </c>
      <c r="L14" s="197">
        <v>212</v>
      </c>
      <c r="M14" s="197">
        <v>40</v>
      </c>
      <c r="N14" s="197">
        <v>2</v>
      </c>
      <c r="O14" s="197">
        <v>7</v>
      </c>
      <c r="P14" s="197">
        <v>133</v>
      </c>
      <c r="Q14" s="103"/>
      <c r="R14" s="103"/>
      <c r="S14" s="103"/>
    </row>
    <row r="15" spans="4:19" ht="7.5" customHeight="1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5.75" customHeight="1">
      <c r="A16" s="1" t="s">
        <v>184</v>
      </c>
      <c r="D16" s="20"/>
      <c r="E16" s="20"/>
      <c r="F16" s="20"/>
      <c r="G16" s="20"/>
      <c r="H16" s="20"/>
      <c r="I16" s="198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3.5">
      <c r="A17" s="1" t="s">
        <v>316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4:19" ht="13.5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</sheetData>
  <sheetProtection/>
  <mergeCells count="7">
    <mergeCell ref="E1:K1"/>
    <mergeCell ref="P5:P7"/>
    <mergeCell ref="F6:O6"/>
    <mergeCell ref="E5:O5"/>
    <mergeCell ref="A5:C7"/>
    <mergeCell ref="D5:D7"/>
    <mergeCell ref="E6:E7"/>
  </mergeCells>
  <dataValidations count="2">
    <dataValidation allowBlank="1" showInputMessage="1" showErrorMessage="1" imeMode="off" sqref="D8:P14"/>
    <dataValidation allowBlank="1" showInputMessage="1" showErrorMessage="1" imeMode="hiragana" sqref="A4"/>
  </dataValidations>
  <printOptions/>
  <pageMargins left="0.3937007874015748" right="0.1968503937007874" top="0.787401574803149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09" sqref="I209"/>
      <selection pane="bottomLeft" activeCell="A1" sqref="A1:O1"/>
    </sheetView>
  </sheetViews>
  <sheetFormatPr defaultColWidth="9.00390625" defaultRowHeight="13.5"/>
  <cols>
    <col min="1" max="1" width="3.125" style="1" customWidth="1"/>
    <col min="2" max="2" width="5.375" style="1" customWidth="1"/>
    <col min="3" max="3" width="4.125" style="1" customWidth="1"/>
    <col min="4" max="4" width="4.875" style="1" customWidth="1"/>
    <col min="5" max="5" width="3.00390625" style="1" customWidth="1"/>
    <col min="6" max="7" width="7.625" style="1" customWidth="1"/>
    <col min="8" max="8" width="7.75390625" style="1" customWidth="1"/>
    <col min="9" max="13" width="6.625" style="1" customWidth="1"/>
    <col min="14" max="14" width="6.25390625" style="1" customWidth="1"/>
    <col min="15" max="15" width="8.125" style="1" customWidth="1"/>
    <col min="16" max="16384" width="9.00390625" style="1" customWidth="1"/>
  </cols>
  <sheetData>
    <row r="1" spans="1:15" ht="16.5" customHeight="1">
      <c r="A1" s="349" t="s">
        <v>209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6.5" customHeight="1">
      <c r="A2" s="65"/>
      <c r="B2" s="66"/>
      <c r="C2" s="66"/>
      <c r="D2" s="66"/>
      <c r="E2" s="66"/>
      <c r="F2" s="66"/>
      <c r="G2" s="66"/>
      <c r="H2" s="66"/>
      <c r="I2" s="66"/>
      <c r="J2" s="83" t="s">
        <v>319</v>
      </c>
      <c r="K2" s="66"/>
      <c r="L2" s="66"/>
      <c r="M2" s="66"/>
      <c r="N2" s="66"/>
      <c r="O2" s="66"/>
    </row>
    <row r="3" spans="5:6" ht="16.5" customHeight="1">
      <c r="E3" s="50"/>
      <c r="F3" s="38" t="s">
        <v>208</v>
      </c>
    </row>
    <row r="4" spans="1:6" s="11" customFormat="1" ht="18" customHeight="1" thickBot="1">
      <c r="A4" s="71" t="s">
        <v>22</v>
      </c>
      <c r="F4" s="72" t="s">
        <v>304</v>
      </c>
    </row>
    <row r="5" spans="1:15" ht="25.5" customHeight="1" thickTop="1">
      <c r="A5" s="495" t="s">
        <v>23</v>
      </c>
      <c r="B5" s="496"/>
      <c r="C5" s="496"/>
      <c r="D5" s="496"/>
      <c r="E5" s="497"/>
      <c r="F5" s="492" t="s">
        <v>28</v>
      </c>
      <c r="G5" s="484" t="s">
        <v>116</v>
      </c>
      <c r="H5" s="404"/>
      <c r="I5" s="404"/>
      <c r="J5" s="404"/>
      <c r="K5" s="404"/>
      <c r="L5" s="404"/>
      <c r="M5" s="353"/>
      <c r="N5" s="492" t="s">
        <v>185</v>
      </c>
      <c r="O5" s="502" t="s">
        <v>186</v>
      </c>
    </row>
    <row r="6" spans="1:15" ht="21.75" customHeight="1">
      <c r="A6" s="498"/>
      <c r="B6" s="498"/>
      <c r="C6" s="498"/>
      <c r="D6" s="498"/>
      <c r="E6" s="499"/>
      <c r="F6" s="493"/>
      <c r="G6" s="505" t="s">
        <v>28</v>
      </c>
      <c r="H6" s="482" t="s">
        <v>119</v>
      </c>
      <c r="I6" s="483"/>
      <c r="J6" s="483"/>
      <c r="K6" s="483"/>
      <c r="L6" s="354"/>
      <c r="M6" s="505" t="s">
        <v>134</v>
      </c>
      <c r="N6" s="493"/>
      <c r="O6" s="503"/>
    </row>
    <row r="7" spans="1:15" ht="31.5" customHeight="1">
      <c r="A7" s="500"/>
      <c r="B7" s="500"/>
      <c r="C7" s="500"/>
      <c r="D7" s="500"/>
      <c r="E7" s="501"/>
      <c r="F7" s="494"/>
      <c r="G7" s="506"/>
      <c r="H7" s="51" t="s">
        <v>28</v>
      </c>
      <c r="I7" s="3" t="s">
        <v>187</v>
      </c>
      <c r="J7" s="3" t="s">
        <v>188</v>
      </c>
      <c r="K7" s="3" t="s">
        <v>189</v>
      </c>
      <c r="L7" s="3" t="s">
        <v>190</v>
      </c>
      <c r="M7" s="506"/>
      <c r="N7" s="494"/>
      <c r="O7" s="504"/>
    </row>
    <row r="8" spans="1:15" ht="15.75" customHeight="1">
      <c r="A8" s="5"/>
      <c r="B8" s="5"/>
      <c r="C8" s="5"/>
      <c r="D8" s="5"/>
      <c r="E8" s="5"/>
      <c r="F8" s="52"/>
      <c r="G8" s="28"/>
      <c r="H8" s="28"/>
      <c r="I8" s="28"/>
      <c r="J8" s="28"/>
      <c r="K8" s="28"/>
      <c r="L8" s="28"/>
      <c r="M8" s="28"/>
      <c r="N8" s="28"/>
      <c r="O8" s="28"/>
    </row>
    <row r="9" spans="1:15" ht="19.5" customHeight="1">
      <c r="A9" s="490" t="s">
        <v>191</v>
      </c>
      <c r="B9" s="490"/>
      <c r="C9" s="490"/>
      <c r="D9" s="490"/>
      <c r="E9" s="490"/>
      <c r="F9" s="53"/>
      <c r="G9" s="54"/>
      <c r="H9" s="55"/>
      <c r="I9" s="54"/>
      <c r="J9" s="54"/>
      <c r="K9" s="54"/>
      <c r="L9" s="54"/>
      <c r="M9" s="54"/>
      <c r="N9" s="54"/>
      <c r="O9" s="54"/>
    </row>
    <row r="10" spans="2:15" ht="19.5" customHeight="1">
      <c r="B10" s="56" t="s">
        <v>181</v>
      </c>
      <c r="C10" s="46">
        <v>50</v>
      </c>
      <c r="D10" s="46" t="s">
        <v>182</v>
      </c>
      <c r="F10" s="319" t="s">
        <v>192</v>
      </c>
      <c r="G10" s="320">
        <f aca="true" t="shared" si="0" ref="G10:G16">SUM(H10,M10)</f>
        <v>87332</v>
      </c>
      <c r="H10" s="320">
        <f aca="true" t="shared" si="1" ref="H10:H16">SUM(I10:L10)</f>
        <v>74612</v>
      </c>
      <c r="I10" s="320">
        <v>13421</v>
      </c>
      <c r="J10" s="320">
        <v>53879</v>
      </c>
      <c r="K10" s="320">
        <v>1238</v>
      </c>
      <c r="L10" s="320">
        <v>6074</v>
      </c>
      <c r="M10" s="320">
        <v>12720</v>
      </c>
      <c r="N10" s="321" t="s">
        <v>192</v>
      </c>
      <c r="O10" s="321" t="s">
        <v>192</v>
      </c>
    </row>
    <row r="11" spans="1:19" ht="19.5" customHeight="1">
      <c r="A11" s="20"/>
      <c r="B11" s="199" t="s">
        <v>76</v>
      </c>
      <c r="C11" s="146" t="s">
        <v>193</v>
      </c>
      <c r="D11" s="146"/>
      <c r="E11" s="20"/>
      <c r="F11" s="322">
        <f aca="true" t="shared" si="2" ref="F11:F16">SUM(G11,N11,O11)</f>
        <v>128657</v>
      </c>
      <c r="G11" s="205">
        <f t="shared" si="0"/>
        <v>92234</v>
      </c>
      <c r="H11" s="205">
        <f t="shared" si="1"/>
        <v>79998</v>
      </c>
      <c r="I11" s="205">
        <v>15769</v>
      </c>
      <c r="J11" s="205">
        <v>55432</v>
      </c>
      <c r="K11" s="205">
        <v>1523</v>
      </c>
      <c r="L11" s="205">
        <v>7274</v>
      </c>
      <c r="M11" s="205">
        <v>12236</v>
      </c>
      <c r="N11" s="205">
        <v>327</v>
      </c>
      <c r="O11" s="205">
        <v>36096</v>
      </c>
      <c r="P11" s="20"/>
      <c r="Q11" s="20"/>
      <c r="R11" s="20"/>
      <c r="S11" s="20"/>
    </row>
    <row r="12" spans="1:19" ht="19.5" customHeight="1">
      <c r="A12" s="20"/>
      <c r="B12" s="199" t="s">
        <v>76</v>
      </c>
      <c r="C12" s="146" t="s">
        <v>194</v>
      </c>
      <c r="D12" s="146"/>
      <c r="E12" s="20"/>
      <c r="F12" s="204">
        <f t="shared" si="2"/>
        <v>140634</v>
      </c>
      <c r="G12" s="205">
        <f t="shared" si="0"/>
        <v>101777</v>
      </c>
      <c r="H12" s="205">
        <f t="shared" si="1"/>
        <v>88606</v>
      </c>
      <c r="I12" s="205">
        <v>19376</v>
      </c>
      <c r="J12" s="205">
        <v>58578</v>
      </c>
      <c r="K12" s="205">
        <v>1822</v>
      </c>
      <c r="L12" s="205">
        <v>8830</v>
      </c>
      <c r="M12" s="205">
        <v>13171</v>
      </c>
      <c r="N12" s="205">
        <v>387</v>
      </c>
      <c r="O12" s="205">
        <v>38470</v>
      </c>
      <c r="P12" s="20"/>
      <c r="Q12" s="20"/>
      <c r="R12" s="20"/>
      <c r="S12" s="20"/>
    </row>
    <row r="13" spans="1:19" ht="19.5" customHeight="1">
      <c r="A13" s="20"/>
      <c r="B13" s="200" t="s">
        <v>183</v>
      </c>
      <c r="C13" s="201">
        <v>2</v>
      </c>
      <c r="D13" s="201" t="s">
        <v>182</v>
      </c>
      <c r="E13" s="20"/>
      <c r="F13" s="204">
        <f t="shared" si="2"/>
        <v>147436</v>
      </c>
      <c r="G13" s="205">
        <f t="shared" si="0"/>
        <v>102470</v>
      </c>
      <c r="H13" s="205">
        <f t="shared" si="1"/>
        <v>90479</v>
      </c>
      <c r="I13" s="205">
        <v>22186</v>
      </c>
      <c r="J13" s="205">
        <v>56023</v>
      </c>
      <c r="K13" s="205">
        <v>2108</v>
      </c>
      <c r="L13" s="205">
        <v>10162</v>
      </c>
      <c r="M13" s="205">
        <v>11991</v>
      </c>
      <c r="N13" s="205">
        <v>309</v>
      </c>
      <c r="O13" s="205">
        <v>44657</v>
      </c>
      <c r="P13" s="20"/>
      <c r="Q13" s="20"/>
      <c r="R13" s="20"/>
      <c r="S13" s="20"/>
    </row>
    <row r="14" spans="1:19" ht="19.5" customHeight="1">
      <c r="A14" s="20"/>
      <c r="B14" s="199" t="s">
        <v>76</v>
      </c>
      <c r="C14" s="146" t="s">
        <v>195</v>
      </c>
      <c r="D14" s="146"/>
      <c r="E14" s="20"/>
      <c r="F14" s="204">
        <f t="shared" si="2"/>
        <v>147240</v>
      </c>
      <c r="G14" s="205">
        <f t="shared" si="0"/>
        <v>99831</v>
      </c>
      <c r="H14" s="205">
        <f t="shared" si="1"/>
        <v>88851</v>
      </c>
      <c r="I14" s="205">
        <v>24912</v>
      </c>
      <c r="J14" s="205">
        <v>50539</v>
      </c>
      <c r="K14" s="205">
        <v>2278</v>
      </c>
      <c r="L14" s="205">
        <v>11122</v>
      </c>
      <c r="M14" s="205">
        <v>10980</v>
      </c>
      <c r="N14" s="205">
        <v>625</v>
      </c>
      <c r="O14" s="205">
        <v>46784</v>
      </c>
      <c r="P14" s="20"/>
      <c r="Q14" s="20"/>
      <c r="R14" s="20"/>
      <c r="S14" s="20"/>
    </row>
    <row r="15" spans="1:19" ht="19.5" customHeight="1">
      <c r="A15" s="20"/>
      <c r="B15" s="199" t="s">
        <v>76</v>
      </c>
      <c r="C15" s="146" t="s">
        <v>196</v>
      </c>
      <c r="D15" s="146"/>
      <c r="E15" s="20"/>
      <c r="F15" s="204">
        <f t="shared" si="2"/>
        <v>161963</v>
      </c>
      <c r="G15" s="205">
        <f t="shared" si="0"/>
        <v>105431</v>
      </c>
      <c r="H15" s="205">
        <f t="shared" si="1"/>
        <v>94877</v>
      </c>
      <c r="I15" s="205">
        <v>30965</v>
      </c>
      <c r="J15" s="205">
        <v>48874</v>
      </c>
      <c r="K15" s="205">
        <v>2430</v>
      </c>
      <c r="L15" s="205">
        <v>12608</v>
      </c>
      <c r="M15" s="205">
        <v>10554</v>
      </c>
      <c r="N15" s="205">
        <v>1172</v>
      </c>
      <c r="O15" s="205">
        <v>55360</v>
      </c>
      <c r="P15" s="20"/>
      <c r="Q15" s="20"/>
      <c r="R15" s="20"/>
      <c r="S15" s="20"/>
    </row>
    <row r="16" spans="1:19" ht="19.5" customHeight="1">
      <c r="A16" s="20"/>
      <c r="B16" s="199"/>
      <c r="C16" s="146" t="s">
        <v>225</v>
      </c>
      <c r="D16" s="146"/>
      <c r="E16" s="20"/>
      <c r="F16" s="204">
        <f t="shared" si="2"/>
        <v>188979</v>
      </c>
      <c r="G16" s="205">
        <f t="shared" si="0"/>
        <v>118901</v>
      </c>
      <c r="H16" s="205">
        <f t="shared" si="1"/>
        <v>108142</v>
      </c>
      <c r="I16" s="205">
        <v>38730</v>
      </c>
      <c r="J16" s="205">
        <v>51989</v>
      </c>
      <c r="K16" s="205">
        <v>2761</v>
      </c>
      <c r="L16" s="205">
        <v>14662</v>
      </c>
      <c r="M16" s="205">
        <v>10759</v>
      </c>
      <c r="N16" s="205">
        <v>1835</v>
      </c>
      <c r="O16" s="205">
        <v>68243</v>
      </c>
      <c r="P16" s="20"/>
      <c r="Q16" s="20"/>
      <c r="R16" s="20"/>
      <c r="S16" s="20"/>
    </row>
    <row r="17" spans="1:19" s="57" customFormat="1" ht="19.5" customHeight="1">
      <c r="A17" s="112"/>
      <c r="B17" s="202"/>
      <c r="C17" s="203" t="s">
        <v>217</v>
      </c>
      <c r="D17" s="203"/>
      <c r="E17" s="112"/>
      <c r="F17" s="204">
        <v>214300</v>
      </c>
      <c r="G17" s="205">
        <v>128187</v>
      </c>
      <c r="H17" s="205">
        <v>118335</v>
      </c>
      <c r="I17" s="205">
        <v>43126</v>
      </c>
      <c r="J17" s="205">
        <v>56325</v>
      </c>
      <c r="K17" s="205">
        <v>2893</v>
      </c>
      <c r="L17" s="205">
        <v>15991</v>
      </c>
      <c r="M17" s="205">
        <v>9852</v>
      </c>
      <c r="N17" s="205">
        <v>3027</v>
      </c>
      <c r="O17" s="205">
        <v>83086</v>
      </c>
      <c r="P17" s="112"/>
      <c r="Q17" s="112"/>
      <c r="R17" s="112"/>
      <c r="S17" s="112"/>
    </row>
    <row r="18" spans="1:19" ht="19.5" customHeight="1">
      <c r="A18" s="20"/>
      <c r="B18" s="199"/>
      <c r="C18" s="146" t="s">
        <v>320</v>
      </c>
      <c r="D18" s="146"/>
      <c r="E18" s="20"/>
      <c r="F18" s="204">
        <v>243575</v>
      </c>
      <c r="G18" s="205">
        <f>SUM(H18,M18)</f>
        <v>134820</v>
      </c>
      <c r="H18" s="205">
        <f>SUM(I18:L18)</f>
        <v>127073</v>
      </c>
      <c r="I18" s="205">
        <v>46023</v>
      </c>
      <c r="J18" s="205">
        <v>60938</v>
      </c>
      <c r="K18" s="205">
        <v>2979</v>
      </c>
      <c r="L18" s="205">
        <v>17133</v>
      </c>
      <c r="M18" s="205">
        <v>7747</v>
      </c>
      <c r="N18" s="205">
        <v>2071</v>
      </c>
      <c r="O18" s="205">
        <v>106682</v>
      </c>
      <c r="P18" s="20"/>
      <c r="Q18" s="20"/>
      <c r="R18" s="20"/>
      <c r="S18" s="20"/>
    </row>
    <row r="19" spans="1:19" ht="19.5" customHeight="1">
      <c r="A19" s="491" t="s">
        <v>197</v>
      </c>
      <c r="B19" s="477"/>
      <c r="C19" s="477"/>
      <c r="D19" s="477"/>
      <c r="E19" s="477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"/>
      <c r="Q19" s="20"/>
      <c r="R19" s="20"/>
      <c r="S19" s="20"/>
    </row>
    <row r="20" spans="1:19" ht="19.5" customHeight="1">
      <c r="A20" s="20"/>
      <c r="B20" s="200" t="s">
        <v>181</v>
      </c>
      <c r="C20" s="201">
        <v>50</v>
      </c>
      <c r="D20" s="201" t="s">
        <v>182</v>
      </c>
      <c r="E20" s="20"/>
      <c r="F20" s="323" t="s">
        <v>192</v>
      </c>
      <c r="G20" s="205">
        <f aca="true" t="shared" si="3" ref="G20:G26">SUM(H20,M20)</f>
        <v>28567</v>
      </c>
      <c r="H20" s="205">
        <f aca="true" t="shared" si="4" ref="H20:H26">SUM(I20:L20)</f>
        <v>24397</v>
      </c>
      <c r="I20" s="206" t="s">
        <v>198</v>
      </c>
      <c r="J20" s="205">
        <v>23943</v>
      </c>
      <c r="K20" s="205">
        <v>60</v>
      </c>
      <c r="L20" s="205">
        <v>394</v>
      </c>
      <c r="M20" s="205">
        <v>4170</v>
      </c>
      <c r="N20" s="206" t="s">
        <v>192</v>
      </c>
      <c r="O20" s="206" t="s">
        <v>192</v>
      </c>
      <c r="P20" s="20"/>
      <c r="Q20" s="20"/>
      <c r="R20" s="20"/>
      <c r="S20" s="20"/>
    </row>
    <row r="21" spans="1:19" ht="19.5" customHeight="1">
      <c r="A21" s="20"/>
      <c r="B21" s="199" t="s">
        <v>95</v>
      </c>
      <c r="C21" s="146" t="s">
        <v>193</v>
      </c>
      <c r="D21" s="146"/>
      <c r="E21" s="20"/>
      <c r="F21" s="204">
        <f aca="true" t="shared" si="5" ref="F21:F26">SUM(G21,N21,O21)</f>
        <v>22722</v>
      </c>
      <c r="G21" s="205">
        <f t="shared" si="3"/>
        <v>22722</v>
      </c>
      <c r="H21" s="205">
        <f t="shared" si="4"/>
        <v>19562</v>
      </c>
      <c r="I21" s="206" t="s">
        <v>198</v>
      </c>
      <c r="J21" s="205">
        <v>19126</v>
      </c>
      <c r="K21" s="205">
        <v>46</v>
      </c>
      <c r="L21" s="205">
        <v>390</v>
      </c>
      <c r="M21" s="205">
        <v>3160</v>
      </c>
      <c r="N21" s="206" t="s">
        <v>198</v>
      </c>
      <c r="O21" s="206" t="s">
        <v>198</v>
      </c>
      <c r="P21" s="20"/>
      <c r="Q21" s="20"/>
      <c r="R21" s="20"/>
      <c r="S21" s="20"/>
    </row>
    <row r="22" spans="1:19" ht="19.5" customHeight="1">
      <c r="A22" s="20"/>
      <c r="B22" s="199" t="s">
        <v>95</v>
      </c>
      <c r="C22" s="146" t="s">
        <v>194</v>
      </c>
      <c r="D22" s="146"/>
      <c r="E22" s="20"/>
      <c r="F22" s="204">
        <f t="shared" si="5"/>
        <v>21066</v>
      </c>
      <c r="G22" s="205">
        <f t="shared" si="3"/>
        <v>21066</v>
      </c>
      <c r="H22" s="205">
        <f t="shared" si="4"/>
        <v>18201</v>
      </c>
      <c r="I22" s="206" t="s">
        <v>198</v>
      </c>
      <c r="J22" s="205">
        <v>17730</v>
      </c>
      <c r="K22" s="205">
        <v>42</v>
      </c>
      <c r="L22" s="205">
        <v>429</v>
      </c>
      <c r="M22" s="205">
        <v>2865</v>
      </c>
      <c r="N22" s="206" t="s">
        <v>198</v>
      </c>
      <c r="O22" s="206" t="s">
        <v>198</v>
      </c>
      <c r="P22" s="20"/>
      <c r="Q22" s="20"/>
      <c r="R22" s="20"/>
      <c r="S22" s="20"/>
    </row>
    <row r="23" spans="1:19" ht="19.5" customHeight="1">
      <c r="A23" s="20"/>
      <c r="B23" s="200" t="s">
        <v>183</v>
      </c>
      <c r="C23" s="201">
        <v>2</v>
      </c>
      <c r="D23" s="201" t="s">
        <v>182</v>
      </c>
      <c r="E23" s="20"/>
      <c r="F23" s="204">
        <f t="shared" si="5"/>
        <v>16236</v>
      </c>
      <c r="G23" s="205">
        <f t="shared" si="3"/>
        <v>16236</v>
      </c>
      <c r="H23" s="205">
        <f t="shared" si="4"/>
        <v>14232</v>
      </c>
      <c r="I23" s="206" t="s">
        <v>198</v>
      </c>
      <c r="J23" s="205">
        <v>13796</v>
      </c>
      <c r="K23" s="205">
        <v>30</v>
      </c>
      <c r="L23" s="205">
        <v>406</v>
      </c>
      <c r="M23" s="205">
        <v>2004</v>
      </c>
      <c r="N23" s="206" t="s">
        <v>198</v>
      </c>
      <c r="O23" s="206" t="s">
        <v>198</v>
      </c>
      <c r="P23" s="20"/>
      <c r="Q23" s="20"/>
      <c r="R23" s="20"/>
      <c r="S23" s="20"/>
    </row>
    <row r="24" spans="1:19" ht="19.5" customHeight="1">
      <c r="A24" s="20"/>
      <c r="B24" s="199" t="s">
        <v>95</v>
      </c>
      <c r="C24" s="146" t="s">
        <v>195</v>
      </c>
      <c r="D24" s="146"/>
      <c r="E24" s="20"/>
      <c r="F24" s="204">
        <f t="shared" si="5"/>
        <v>12445</v>
      </c>
      <c r="G24" s="205">
        <f t="shared" si="3"/>
        <v>12445</v>
      </c>
      <c r="H24" s="205">
        <f t="shared" si="4"/>
        <v>10963</v>
      </c>
      <c r="I24" s="206" t="s">
        <v>198</v>
      </c>
      <c r="J24" s="205">
        <v>10509</v>
      </c>
      <c r="K24" s="205">
        <v>39</v>
      </c>
      <c r="L24" s="205">
        <v>415</v>
      </c>
      <c r="M24" s="205">
        <v>1482</v>
      </c>
      <c r="N24" s="206" t="s">
        <v>198</v>
      </c>
      <c r="O24" s="206" t="s">
        <v>198</v>
      </c>
      <c r="P24" s="20"/>
      <c r="Q24" s="20"/>
      <c r="R24" s="20"/>
      <c r="S24" s="20"/>
    </row>
    <row r="25" spans="1:19" ht="19.5" customHeight="1">
      <c r="A25" s="20"/>
      <c r="B25" s="199" t="s">
        <v>95</v>
      </c>
      <c r="C25" s="146" t="s">
        <v>196</v>
      </c>
      <c r="D25" s="146"/>
      <c r="E25" s="20"/>
      <c r="F25" s="204">
        <f t="shared" si="5"/>
        <v>13557</v>
      </c>
      <c r="G25" s="205">
        <f t="shared" si="3"/>
        <v>13557</v>
      </c>
      <c r="H25" s="205">
        <f t="shared" si="4"/>
        <v>12340</v>
      </c>
      <c r="I25" s="206" t="s">
        <v>89</v>
      </c>
      <c r="J25" s="205">
        <v>11737</v>
      </c>
      <c r="K25" s="205">
        <v>44</v>
      </c>
      <c r="L25" s="205">
        <v>559</v>
      </c>
      <c r="M25" s="205">
        <v>1217</v>
      </c>
      <c r="N25" s="206" t="s">
        <v>198</v>
      </c>
      <c r="O25" s="206" t="s">
        <v>198</v>
      </c>
      <c r="P25" s="20"/>
      <c r="Q25" s="20"/>
      <c r="R25" s="20"/>
      <c r="S25" s="20"/>
    </row>
    <row r="26" spans="1:19" ht="19.5" customHeight="1">
      <c r="A26" s="20"/>
      <c r="B26" s="199"/>
      <c r="C26" s="146" t="s">
        <v>225</v>
      </c>
      <c r="D26" s="146"/>
      <c r="E26" s="20"/>
      <c r="F26" s="204">
        <f t="shared" si="5"/>
        <v>17086</v>
      </c>
      <c r="G26" s="205">
        <f t="shared" si="3"/>
        <v>17086</v>
      </c>
      <c r="H26" s="205">
        <f t="shared" si="4"/>
        <v>15829</v>
      </c>
      <c r="I26" s="206" t="s">
        <v>89</v>
      </c>
      <c r="J26" s="205">
        <v>15054</v>
      </c>
      <c r="K26" s="205">
        <v>67</v>
      </c>
      <c r="L26" s="205">
        <v>708</v>
      </c>
      <c r="M26" s="205">
        <v>1257</v>
      </c>
      <c r="N26" s="206" t="s">
        <v>89</v>
      </c>
      <c r="O26" s="206" t="s">
        <v>89</v>
      </c>
      <c r="P26" s="20"/>
      <c r="Q26" s="20"/>
      <c r="R26" s="20"/>
      <c r="S26" s="20"/>
    </row>
    <row r="27" spans="1:19" s="57" customFormat="1" ht="19.5" customHeight="1">
      <c r="A27" s="112"/>
      <c r="B27" s="202"/>
      <c r="C27" s="203" t="s">
        <v>217</v>
      </c>
      <c r="D27" s="203"/>
      <c r="E27" s="112"/>
      <c r="F27" s="204">
        <v>20264</v>
      </c>
      <c r="G27" s="205">
        <v>20163</v>
      </c>
      <c r="H27" s="205">
        <v>19096</v>
      </c>
      <c r="I27" s="206" t="s">
        <v>89</v>
      </c>
      <c r="J27" s="205">
        <v>18269</v>
      </c>
      <c r="K27" s="205">
        <v>88</v>
      </c>
      <c r="L27" s="205">
        <v>739</v>
      </c>
      <c r="M27" s="205">
        <v>1067</v>
      </c>
      <c r="N27" s="206">
        <v>100</v>
      </c>
      <c r="O27" s="206">
        <v>1</v>
      </c>
      <c r="P27" s="112"/>
      <c r="Q27" s="112"/>
      <c r="R27" s="112"/>
      <c r="S27" s="112"/>
    </row>
    <row r="28" spans="1:19" ht="19.5" customHeight="1">
      <c r="A28" s="20"/>
      <c r="B28" s="199"/>
      <c r="C28" s="146" t="s">
        <v>321</v>
      </c>
      <c r="D28" s="146"/>
      <c r="E28" s="20"/>
      <c r="F28" s="204">
        <f>SUM(G28,N28,O28)</f>
        <v>22524</v>
      </c>
      <c r="G28" s="205">
        <f>SUM(H28,M28)</f>
        <v>22455</v>
      </c>
      <c r="H28" s="205">
        <f>SUM(I28:L28)</f>
        <v>21712</v>
      </c>
      <c r="I28" s="206" t="s">
        <v>326</v>
      </c>
      <c r="J28" s="205">
        <v>20689</v>
      </c>
      <c r="K28" s="205">
        <v>112</v>
      </c>
      <c r="L28" s="205">
        <v>911</v>
      </c>
      <c r="M28" s="205">
        <v>743</v>
      </c>
      <c r="N28" s="206">
        <v>69</v>
      </c>
      <c r="O28" s="206" t="s">
        <v>326</v>
      </c>
      <c r="P28" s="20"/>
      <c r="Q28" s="20"/>
      <c r="R28" s="20"/>
      <c r="S28" s="20"/>
    </row>
    <row r="29" spans="1:19" ht="19.5" customHeight="1">
      <c r="A29" s="491" t="s">
        <v>199</v>
      </c>
      <c r="B29" s="477"/>
      <c r="C29" s="477"/>
      <c r="D29" s="477"/>
      <c r="E29" s="477"/>
      <c r="F29" s="204"/>
      <c r="G29" s="205"/>
      <c r="H29" s="205"/>
      <c r="I29" s="205"/>
      <c r="J29" s="205"/>
      <c r="K29" s="205"/>
      <c r="L29" s="205"/>
      <c r="M29" s="205"/>
      <c r="N29" s="205"/>
      <c r="O29" s="205"/>
      <c r="P29" s="20"/>
      <c r="Q29" s="20"/>
      <c r="R29" s="20"/>
      <c r="S29" s="20"/>
    </row>
    <row r="30" spans="1:19" ht="19.5" customHeight="1">
      <c r="A30" s="20"/>
      <c r="B30" s="200" t="s">
        <v>181</v>
      </c>
      <c r="C30" s="201">
        <v>50</v>
      </c>
      <c r="D30" s="201" t="s">
        <v>182</v>
      </c>
      <c r="E30" s="20"/>
      <c r="F30" s="323" t="s">
        <v>192</v>
      </c>
      <c r="G30" s="205">
        <f aca="true" t="shared" si="6" ref="G30:G35">SUM(H30,M30)</f>
        <v>54205</v>
      </c>
      <c r="H30" s="205">
        <f aca="true" t="shared" si="7" ref="H30:H35">SUM(I30:L30)</f>
        <v>45760</v>
      </c>
      <c r="I30" s="205">
        <v>14</v>
      </c>
      <c r="J30" s="205">
        <v>43136</v>
      </c>
      <c r="K30" s="205">
        <v>522</v>
      </c>
      <c r="L30" s="205">
        <v>2088</v>
      </c>
      <c r="M30" s="205">
        <v>8445</v>
      </c>
      <c r="N30" s="206" t="s">
        <v>192</v>
      </c>
      <c r="O30" s="206" t="s">
        <v>192</v>
      </c>
      <c r="P30" s="20"/>
      <c r="Q30" s="20"/>
      <c r="R30" s="20"/>
      <c r="S30" s="20"/>
    </row>
    <row r="31" spans="1:19" ht="19.5" customHeight="1">
      <c r="A31" s="20"/>
      <c r="B31" s="199" t="s">
        <v>95</v>
      </c>
      <c r="C31" s="146" t="s">
        <v>193</v>
      </c>
      <c r="D31" s="146"/>
      <c r="E31" s="20"/>
      <c r="F31" s="204">
        <f>SUM(G31,N31,O31)</f>
        <v>53875</v>
      </c>
      <c r="G31" s="205">
        <f t="shared" si="6"/>
        <v>53668</v>
      </c>
      <c r="H31" s="205">
        <f t="shared" si="7"/>
        <v>45971</v>
      </c>
      <c r="I31" s="205">
        <v>10</v>
      </c>
      <c r="J31" s="205">
        <v>42957</v>
      </c>
      <c r="K31" s="205">
        <v>642</v>
      </c>
      <c r="L31" s="205">
        <v>2362</v>
      </c>
      <c r="M31" s="205">
        <v>7697</v>
      </c>
      <c r="N31" s="205">
        <v>2</v>
      </c>
      <c r="O31" s="205">
        <v>205</v>
      </c>
      <c r="P31" s="20"/>
      <c r="Q31" s="20"/>
      <c r="R31" s="20"/>
      <c r="S31" s="20"/>
    </row>
    <row r="32" spans="1:19" ht="19.5" customHeight="1">
      <c r="A32" s="20"/>
      <c r="B32" s="199" t="s">
        <v>95</v>
      </c>
      <c r="C32" s="146" t="s">
        <v>194</v>
      </c>
      <c r="D32" s="146"/>
      <c r="E32" s="20"/>
      <c r="F32" s="204">
        <f>SUM(G32,N32,O32)</f>
        <v>55005</v>
      </c>
      <c r="G32" s="205">
        <f t="shared" si="6"/>
        <v>54811</v>
      </c>
      <c r="H32" s="205">
        <f t="shared" si="7"/>
        <v>47119</v>
      </c>
      <c r="I32" s="205">
        <v>16</v>
      </c>
      <c r="J32" s="205">
        <v>43447</v>
      </c>
      <c r="K32" s="205">
        <v>695</v>
      </c>
      <c r="L32" s="205">
        <v>2961</v>
      </c>
      <c r="M32" s="205">
        <v>7692</v>
      </c>
      <c r="N32" s="205">
        <v>2</v>
      </c>
      <c r="O32" s="205">
        <v>192</v>
      </c>
      <c r="P32" s="20"/>
      <c r="Q32" s="20"/>
      <c r="R32" s="20"/>
      <c r="S32" s="20"/>
    </row>
    <row r="33" spans="1:19" ht="19.5" customHeight="1">
      <c r="A33" s="20"/>
      <c r="B33" s="200" t="s">
        <v>183</v>
      </c>
      <c r="C33" s="201">
        <v>2</v>
      </c>
      <c r="D33" s="201" t="s">
        <v>182</v>
      </c>
      <c r="E33" s="20"/>
      <c r="F33" s="204">
        <f>SUM(G33,N33,O33)</f>
        <v>45753</v>
      </c>
      <c r="G33" s="205">
        <f t="shared" si="6"/>
        <v>45621</v>
      </c>
      <c r="H33" s="205">
        <f t="shared" si="7"/>
        <v>39544</v>
      </c>
      <c r="I33" s="205">
        <v>6</v>
      </c>
      <c r="J33" s="205">
        <v>36193</v>
      </c>
      <c r="K33" s="205">
        <v>552</v>
      </c>
      <c r="L33" s="205">
        <v>2793</v>
      </c>
      <c r="M33" s="205">
        <v>6077</v>
      </c>
      <c r="N33" s="205">
        <v>1</v>
      </c>
      <c r="O33" s="205">
        <v>131</v>
      </c>
      <c r="P33" s="20"/>
      <c r="Q33" s="20"/>
      <c r="R33" s="20"/>
      <c r="S33" s="20"/>
    </row>
    <row r="34" spans="1:19" ht="19.5" customHeight="1">
      <c r="A34" s="15"/>
      <c r="B34" s="207" t="s">
        <v>95</v>
      </c>
      <c r="C34" s="208" t="s">
        <v>195</v>
      </c>
      <c r="D34" s="208"/>
      <c r="E34" s="15"/>
      <c r="F34" s="204">
        <f>SUM(G34,N34,O34)</f>
        <v>36361</v>
      </c>
      <c r="G34" s="324">
        <f t="shared" si="6"/>
        <v>36305</v>
      </c>
      <c r="H34" s="324">
        <f t="shared" si="7"/>
        <v>31508</v>
      </c>
      <c r="I34" s="324">
        <v>3</v>
      </c>
      <c r="J34" s="324">
        <v>28494</v>
      </c>
      <c r="K34" s="324">
        <v>409</v>
      </c>
      <c r="L34" s="324">
        <v>2602</v>
      </c>
      <c r="M34" s="324">
        <v>4797</v>
      </c>
      <c r="N34" s="325" t="s">
        <v>198</v>
      </c>
      <c r="O34" s="324">
        <v>56</v>
      </c>
      <c r="P34" s="20"/>
      <c r="Q34" s="20"/>
      <c r="R34" s="20"/>
      <c r="S34" s="20"/>
    </row>
    <row r="35" spans="1:19" ht="19.5" customHeight="1">
      <c r="A35" s="15"/>
      <c r="B35" s="207" t="s">
        <v>95</v>
      </c>
      <c r="C35" s="208" t="s">
        <v>196</v>
      </c>
      <c r="D35" s="208"/>
      <c r="E35" s="15"/>
      <c r="F35" s="204">
        <f>SUM(G35,N35,O35)</f>
        <v>33833</v>
      </c>
      <c r="G35" s="324">
        <f t="shared" si="6"/>
        <v>33804</v>
      </c>
      <c r="H35" s="324">
        <f t="shared" si="7"/>
        <v>29898</v>
      </c>
      <c r="I35" s="324">
        <v>4</v>
      </c>
      <c r="J35" s="324">
        <v>26563</v>
      </c>
      <c r="K35" s="324">
        <v>413</v>
      </c>
      <c r="L35" s="324">
        <v>2918</v>
      </c>
      <c r="M35" s="324">
        <v>3906</v>
      </c>
      <c r="N35" s="325">
        <v>1</v>
      </c>
      <c r="O35" s="324">
        <v>28</v>
      </c>
      <c r="P35" s="20"/>
      <c r="Q35" s="20"/>
      <c r="R35" s="20"/>
      <c r="S35" s="20"/>
    </row>
    <row r="36" spans="1:19" ht="19.5" customHeight="1">
      <c r="A36" s="15"/>
      <c r="B36" s="207" t="s">
        <v>95</v>
      </c>
      <c r="C36" s="208" t="s">
        <v>218</v>
      </c>
      <c r="D36" s="208"/>
      <c r="E36" s="15"/>
      <c r="F36" s="204">
        <v>36851</v>
      </c>
      <c r="G36" s="324">
        <v>36828</v>
      </c>
      <c r="H36" s="324">
        <v>33265</v>
      </c>
      <c r="I36" s="325" t="s">
        <v>89</v>
      </c>
      <c r="J36" s="324">
        <v>29293</v>
      </c>
      <c r="K36" s="324">
        <v>478</v>
      </c>
      <c r="L36" s="324">
        <v>3494</v>
      </c>
      <c r="M36" s="324">
        <v>3563</v>
      </c>
      <c r="N36" s="325" t="s">
        <v>89</v>
      </c>
      <c r="O36" s="324">
        <v>23</v>
      </c>
      <c r="P36" s="20"/>
      <c r="Q36" s="20"/>
      <c r="R36" s="20"/>
      <c r="S36" s="20"/>
    </row>
    <row r="37" spans="1:19" ht="19.5" customHeight="1">
      <c r="A37" s="15"/>
      <c r="B37" s="207"/>
      <c r="C37" s="208" t="s">
        <v>322</v>
      </c>
      <c r="D37" s="208"/>
      <c r="E37" s="15"/>
      <c r="F37" s="204">
        <v>41907</v>
      </c>
      <c r="G37" s="324">
        <v>41635</v>
      </c>
      <c r="H37" s="324">
        <v>38532</v>
      </c>
      <c r="I37" s="325">
        <v>1</v>
      </c>
      <c r="J37" s="324">
        <v>34129</v>
      </c>
      <c r="K37" s="324">
        <v>516</v>
      </c>
      <c r="L37" s="324">
        <v>3886</v>
      </c>
      <c r="M37" s="324">
        <v>3103</v>
      </c>
      <c r="N37" s="325">
        <v>243</v>
      </c>
      <c r="O37" s="324">
        <v>29</v>
      </c>
      <c r="P37" s="20"/>
      <c r="Q37" s="20"/>
      <c r="R37" s="20"/>
      <c r="S37" s="20"/>
    </row>
    <row r="38" spans="1:19" s="57" customFormat="1" ht="19.5" customHeight="1">
      <c r="A38" s="209"/>
      <c r="B38" s="210"/>
      <c r="C38" s="211" t="s">
        <v>323</v>
      </c>
      <c r="D38" s="212"/>
      <c r="E38" s="213"/>
      <c r="F38" s="214">
        <f>SUM(G38,N38,O38)</f>
        <v>47406</v>
      </c>
      <c r="G38" s="215">
        <f>SUM(H38,M38)</f>
        <v>47136</v>
      </c>
      <c r="H38" s="215">
        <f>SUM(I38:L38)</f>
        <v>44887</v>
      </c>
      <c r="I38" s="216">
        <v>2</v>
      </c>
      <c r="J38" s="215">
        <v>40011</v>
      </c>
      <c r="K38" s="215">
        <v>551</v>
      </c>
      <c r="L38" s="215">
        <v>4323</v>
      </c>
      <c r="M38" s="215">
        <v>2249</v>
      </c>
      <c r="N38" s="216">
        <v>165</v>
      </c>
      <c r="O38" s="215">
        <v>105</v>
      </c>
      <c r="P38" s="112"/>
      <c r="Q38" s="112"/>
      <c r="R38" s="112"/>
      <c r="S38" s="112"/>
    </row>
    <row r="39" spans="2:19" ht="7.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3.5">
      <c r="A40" s="20" t="s">
        <v>316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25" ht="13.5">
      <c r="A41" s="20"/>
      <c r="B41" s="20"/>
      <c r="C41" s="20"/>
      <c r="D41" s="20"/>
      <c r="E41" s="20"/>
      <c r="F41" s="31"/>
      <c r="G41" s="32"/>
      <c r="H41" s="33"/>
      <c r="I41" s="34"/>
      <c r="J41" s="34"/>
      <c r="K41" s="34"/>
      <c r="L41" s="34"/>
      <c r="M41" s="32"/>
      <c r="N41" s="30"/>
      <c r="O41" s="34"/>
      <c r="P41" s="34"/>
      <c r="Q41" s="34"/>
      <c r="R41" s="34"/>
      <c r="S41" s="34"/>
      <c r="T41" s="34"/>
      <c r="U41" s="34"/>
      <c r="V41" s="34"/>
      <c r="W41" s="34"/>
      <c r="X41" s="30"/>
      <c r="Y41" s="30"/>
    </row>
    <row r="42" spans="1:19" ht="13.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25" ht="13.5">
      <c r="A43" s="20"/>
      <c r="B43" s="20"/>
      <c r="C43" s="20"/>
      <c r="D43" s="20"/>
      <c r="E43" s="20"/>
      <c r="F43" s="31"/>
      <c r="G43" s="32"/>
      <c r="H43" s="33"/>
      <c r="I43" s="35"/>
      <c r="J43" s="34"/>
      <c r="K43" s="34"/>
      <c r="L43" s="34"/>
      <c r="M43" s="32"/>
      <c r="N43" s="36"/>
      <c r="O43" s="35"/>
      <c r="P43" s="34"/>
      <c r="Q43" s="34"/>
      <c r="R43" s="34"/>
      <c r="S43" s="34"/>
      <c r="T43" s="34"/>
      <c r="U43" s="34"/>
      <c r="V43" s="35"/>
      <c r="W43" s="34"/>
      <c r="X43" s="36"/>
      <c r="Y43" s="36"/>
    </row>
    <row r="44" spans="1:19" ht="13.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6:25" ht="13.5">
      <c r="F45" s="31"/>
      <c r="G45" s="32"/>
      <c r="H45" s="33"/>
      <c r="I45" s="34"/>
      <c r="J45" s="34"/>
      <c r="K45" s="34"/>
      <c r="L45" s="34"/>
      <c r="M45" s="32"/>
      <c r="N45" s="30"/>
      <c r="O45" s="35"/>
      <c r="P45" s="34"/>
      <c r="Q45" s="34"/>
      <c r="R45" s="34"/>
      <c r="S45" s="34"/>
      <c r="T45" s="34"/>
      <c r="U45" s="34"/>
      <c r="V45" s="34"/>
      <c r="W45" s="34"/>
      <c r="X45" s="30"/>
      <c r="Y45" s="30"/>
    </row>
  </sheetData>
  <sheetProtection/>
  <mergeCells count="12">
    <mergeCell ref="H6:L6"/>
    <mergeCell ref="G6:G7"/>
    <mergeCell ref="A9:E9"/>
    <mergeCell ref="A19:E19"/>
    <mergeCell ref="A29:E29"/>
    <mergeCell ref="F5:F7"/>
    <mergeCell ref="A5:E7"/>
    <mergeCell ref="A1:O1"/>
    <mergeCell ref="N5:N7"/>
    <mergeCell ref="O5:O7"/>
    <mergeCell ref="M6:M7"/>
    <mergeCell ref="G5:M5"/>
  </mergeCells>
  <dataValidations count="2">
    <dataValidation allowBlank="1" showInputMessage="1" showErrorMessage="1" imeMode="off" sqref="F9:O38"/>
    <dataValidation allowBlank="1" showInputMessage="1" showErrorMessage="1" imeMode="hiragana" sqref="A4"/>
  </dataValidation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zoomScaleSheetLayoutView="100" zoomScalePageLayoutView="0" workbookViewId="0" topLeftCell="A1">
      <selection activeCell="I209" sqref="I209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2.625" style="1" customWidth="1"/>
    <col min="4" max="15" width="6.375" style="1" customWidth="1"/>
    <col min="16" max="16384" width="9.00390625" style="1" customWidth="1"/>
  </cols>
  <sheetData>
    <row r="1" spans="1:15" ht="16.5" customHeight="1">
      <c r="A1" s="349" t="s">
        <v>200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ht="16.5" customHeight="1">
      <c r="A2" s="65"/>
      <c r="B2" s="66"/>
      <c r="C2" s="66"/>
      <c r="D2" s="66"/>
      <c r="E2" s="66"/>
      <c r="F2" s="66"/>
      <c r="G2" s="66"/>
      <c r="H2" s="66"/>
      <c r="I2" s="66"/>
      <c r="J2" s="83" t="s">
        <v>319</v>
      </c>
      <c r="K2" s="66"/>
      <c r="L2" s="66"/>
      <c r="M2" s="66"/>
      <c r="N2" s="66"/>
      <c r="O2" s="66"/>
    </row>
    <row r="3" spans="5:6" ht="16.5" customHeight="1">
      <c r="E3" s="50"/>
      <c r="F3" s="38" t="s">
        <v>208</v>
      </c>
    </row>
    <row r="4" spans="1:4" s="11" customFormat="1" ht="18" customHeight="1" thickBot="1">
      <c r="A4" s="71" t="s">
        <v>22</v>
      </c>
      <c r="D4" s="72" t="s">
        <v>304</v>
      </c>
    </row>
    <row r="5" spans="1:15" ht="15.75" customHeight="1" thickTop="1">
      <c r="A5" s="353" t="s">
        <v>23</v>
      </c>
      <c r="B5" s="351"/>
      <c r="C5" s="351"/>
      <c r="D5" s="58"/>
      <c r="E5" s="353" t="s">
        <v>201</v>
      </c>
      <c r="F5" s="351"/>
      <c r="G5" s="351"/>
      <c r="H5" s="351"/>
      <c r="I5" s="351"/>
      <c r="J5" s="351"/>
      <c r="K5" s="484"/>
      <c r="L5" s="59"/>
      <c r="M5" s="351" t="s">
        <v>88</v>
      </c>
      <c r="N5" s="351"/>
      <c r="O5" s="484"/>
    </row>
    <row r="6" spans="1:15" ht="15.75" customHeight="1">
      <c r="A6" s="354"/>
      <c r="B6" s="352"/>
      <c r="C6" s="352"/>
      <c r="D6" s="352" t="s">
        <v>28</v>
      </c>
      <c r="E6" s="352"/>
      <c r="F6" s="352"/>
      <c r="G6" s="352" t="s">
        <v>29</v>
      </c>
      <c r="H6" s="352"/>
      <c r="I6" s="352"/>
      <c r="J6" s="352" t="s">
        <v>30</v>
      </c>
      <c r="K6" s="352"/>
      <c r="L6" s="352"/>
      <c r="M6" s="507" t="s">
        <v>28</v>
      </c>
      <c r="N6" s="507" t="s">
        <v>29</v>
      </c>
      <c r="O6" s="509" t="s">
        <v>30</v>
      </c>
    </row>
    <row r="7" spans="1:15" ht="27">
      <c r="A7" s="354"/>
      <c r="B7" s="352"/>
      <c r="C7" s="352"/>
      <c r="D7" s="60" t="s">
        <v>202</v>
      </c>
      <c r="E7" s="3" t="s">
        <v>203</v>
      </c>
      <c r="F7" s="45" t="s">
        <v>204</v>
      </c>
      <c r="G7" s="60" t="s">
        <v>202</v>
      </c>
      <c r="H7" s="3" t="s">
        <v>203</v>
      </c>
      <c r="I7" s="45" t="s">
        <v>204</v>
      </c>
      <c r="J7" s="60" t="s">
        <v>202</v>
      </c>
      <c r="K7" s="3" t="s">
        <v>203</v>
      </c>
      <c r="L7" s="45" t="s">
        <v>204</v>
      </c>
      <c r="M7" s="508"/>
      <c r="N7" s="508"/>
      <c r="O7" s="510"/>
    </row>
    <row r="8" spans="1:15" ht="13.5">
      <c r="A8" s="12"/>
      <c r="B8" s="12"/>
      <c r="C8" s="12"/>
      <c r="D8" s="61"/>
      <c r="E8" s="12"/>
      <c r="F8" s="13"/>
      <c r="G8" s="62"/>
      <c r="H8" s="12"/>
      <c r="I8" s="13"/>
      <c r="J8" s="62"/>
      <c r="K8" s="12"/>
      <c r="L8" s="13"/>
      <c r="M8" s="63"/>
      <c r="N8" s="63"/>
      <c r="O8" s="63"/>
    </row>
    <row r="9" spans="1:15" ht="13.5">
      <c r="A9" s="46" t="s">
        <v>181</v>
      </c>
      <c r="B9" s="46">
        <v>50</v>
      </c>
      <c r="C9" s="46" t="s">
        <v>182</v>
      </c>
      <c r="D9" s="326">
        <v>23.7</v>
      </c>
      <c r="E9" s="327">
        <v>71.2</v>
      </c>
      <c r="F9" s="327">
        <v>5.1</v>
      </c>
      <c r="G9" s="327">
        <v>23.3</v>
      </c>
      <c r="H9" s="327">
        <v>72</v>
      </c>
      <c r="I9" s="327">
        <v>4.6</v>
      </c>
      <c r="J9" s="327">
        <v>24.1</v>
      </c>
      <c r="K9" s="327">
        <v>70.4</v>
      </c>
      <c r="L9" s="327">
        <v>5.5</v>
      </c>
      <c r="M9" s="327">
        <v>30.7</v>
      </c>
      <c r="N9" s="328" t="s">
        <v>192</v>
      </c>
      <c r="O9" s="328" t="s">
        <v>192</v>
      </c>
    </row>
    <row r="10" spans="1:15" ht="13.5">
      <c r="A10" s="46"/>
      <c r="B10" s="46"/>
      <c r="C10" s="46"/>
      <c r="D10" s="326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</row>
    <row r="11" spans="1:15" ht="13.5">
      <c r="A11" s="46"/>
      <c r="B11" s="46">
        <v>55</v>
      </c>
      <c r="C11" s="46"/>
      <c r="D11" s="326">
        <v>22.4</v>
      </c>
      <c r="E11" s="327">
        <v>71.1</v>
      </c>
      <c r="F11" s="327">
        <v>6.4</v>
      </c>
      <c r="G11" s="327">
        <v>22.4</v>
      </c>
      <c r="H11" s="327">
        <v>71.9</v>
      </c>
      <c r="I11" s="327">
        <v>5.7</v>
      </c>
      <c r="J11" s="327">
        <v>22.5</v>
      </c>
      <c r="K11" s="327">
        <v>70.4</v>
      </c>
      <c r="L11" s="327">
        <v>7.1</v>
      </c>
      <c r="M11" s="327">
        <v>32.7</v>
      </c>
      <c r="N11" s="328" t="s">
        <v>192</v>
      </c>
      <c r="O11" s="328" t="s">
        <v>192</v>
      </c>
    </row>
    <row r="12" spans="1:15" ht="13.5">
      <c r="A12" s="46"/>
      <c r="B12" s="46"/>
      <c r="C12" s="46"/>
      <c r="D12" s="326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</row>
    <row r="13" spans="1:15" ht="13.5">
      <c r="A13" s="46"/>
      <c r="B13" s="46">
        <v>60</v>
      </c>
      <c r="C13" s="46"/>
      <c r="D13" s="326">
        <v>19.8</v>
      </c>
      <c r="E13" s="327">
        <v>72.7</v>
      </c>
      <c r="F13" s="327">
        <v>7.5</v>
      </c>
      <c r="G13" s="327">
        <v>20.1</v>
      </c>
      <c r="H13" s="327">
        <v>73.6</v>
      </c>
      <c r="I13" s="327">
        <v>6.3</v>
      </c>
      <c r="J13" s="327">
        <v>19.6</v>
      </c>
      <c r="K13" s="327">
        <v>71.7</v>
      </c>
      <c r="L13" s="327">
        <v>8.7</v>
      </c>
      <c r="M13" s="327">
        <v>34.6</v>
      </c>
      <c r="N13" s="327">
        <v>33.8</v>
      </c>
      <c r="O13" s="327">
        <v>35.4</v>
      </c>
    </row>
    <row r="14" spans="1:15" ht="13.5">
      <c r="A14" s="46"/>
      <c r="B14" s="46"/>
      <c r="C14" s="46"/>
      <c r="D14" s="326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</row>
    <row r="15" spans="1:15" ht="13.5">
      <c r="A15" s="46" t="s">
        <v>183</v>
      </c>
      <c r="B15" s="46">
        <v>2</v>
      </c>
      <c r="C15" s="46" t="s">
        <v>182</v>
      </c>
      <c r="D15" s="326">
        <v>15.8</v>
      </c>
      <c r="E15" s="327">
        <v>74.8</v>
      </c>
      <c r="F15" s="327">
        <v>9.4</v>
      </c>
      <c r="G15" s="327">
        <v>16</v>
      </c>
      <c r="H15" s="327">
        <v>76.3</v>
      </c>
      <c r="I15" s="327">
        <v>7.6</v>
      </c>
      <c r="J15" s="327">
        <v>15.6</v>
      </c>
      <c r="K15" s="327">
        <v>73.2</v>
      </c>
      <c r="L15" s="327">
        <v>11.2</v>
      </c>
      <c r="M15" s="327">
        <v>37.2</v>
      </c>
      <c r="N15" s="327">
        <v>36.3</v>
      </c>
      <c r="O15" s="327">
        <v>38.2</v>
      </c>
    </row>
    <row r="16" spans="1:15" ht="13.5">
      <c r="A16" s="46"/>
      <c r="B16" s="46"/>
      <c r="C16" s="46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</row>
    <row r="17" spans="1:15" ht="13.5">
      <c r="A17" s="47"/>
      <c r="B17" s="47">
        <v>7</v>
      </c>
      <c r="C17" s="47"/>
      <c r="D17" s="326">
        <v>13.1</v>
      </c>
      <c r="E17" s="329">
        <v>74.6</v>
      </c>
      <c r="F17" s="329">
        <v>12.2</v>
      </c>
      <c r="G17" s="329">
        <v>13.5</v>
      </c>
      <c r="H17" s="329">
        <v>76.5</v>
      </c>
      <c r="I17" s="329">
        <v>10</v>
      </c>
      <c r="J17" s="329">
        <v>12.8</v>
      </c>
      <c r="K17" s="329">
        <v>72.8</v>
      </c>
      <c r="L17" s="329">
        <v>14.4</v>
      </c>
      <c r="M17" s="329">
        <v>40.1</v>
      </c>
      <c r="N17" s="329">
        <v>39</v>
      </c>
      <c r="O17" s="329">
        <v>41.2</v>
      </c>
    </row>
    <row r="18" spans="1:15" ht="13.5">
      <c r="A18" s="46"/>
      <c r="B18" s="46"/>
      <c r="C18" s="46"/>
      <c r="D18" s="326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</row>
    <row r="19" spans="1:15" ht="13.5">
      <c r="A19" s="47"/>
      <c r="B19" s="47">
        <v>12</v>
      </c>
      <c r="C19" s="47"/>
      <c r="D19" s="326">
        <v>11.5</v>
      </c>
      <c r="E19" s="329">
        <v>73.2</v>
      </c>
      <c r="F19" s="329">
        <v>15.2</v>
      </c>
      <c r="G19" s="329">
        <v>11.8</v>
      </c>
      <c r="H19" s="329">
        <v>75.2</v>
      </c>
      <c r="I19" s="329">
        <v>12.9</v>
      </c>
      <c r="J19" s="329">
        <v>11.2</v>
      </c>
      <c r="K19" s="329">
        <v>71.3</v>
      </c>
      <c r="L19" s="329">
        <v>17.5</v>
      </c>
      <c r="M19" s="329">
        <v>42</v>
      </c>
      <c r="N19" s="329">
        <v>40.8</v>
      </c>
      <c r="O19" s="329">
        <v>43.1</v>
      </c>
    </row>
    <row r="20" spans="1:17" ht="13.5">
      <c r="A20" s="47"/>
      <c r="B20" s="47"/>
      <c r="C20" s="64"/>
      <c r="D20" s="330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20"/>
      <c r="Q20" s="20"/>
    </row>
    <row r="21" spans="1:17" ht="13.5">
      <c r="A21" s="47"/>
      <c r="B21" s="47">
        <v>17</v>
      </c>
      <c r="C21" s="47"/>
      <c r="D21" s="330">
        <v>11.4</v>
      </c>
      <c r="E21" s="331">
        <v>71.3</v>
      </c>
      <c r="F21" s="331">
        <v>17.3</v>
      </c>
      <c r="G21" s="331">
        <v>11.8</v>
      </c>
      <c r="H21" s="331">
        <v>73.2</v>
      </c>
      <c r="I21" s="331">
        <v>14.9</v>
      </c>
      <c r="J21" s="331">
        <v>11.1</v>
      </c>
      <c r="K21" s="331">
        <v>69.3</v>
      </c>
      <c r="L21" s="331">
        <v>19.6</v>
      </c>
      <c r="M21" s="331">
        <v>42.9</v>
      </c>
      <c r="N21" s="331">
        <v>41.8</v>
      </c>
      <c r="O21" s="331">
        <v>44</v>
      </c>
      <c r="P21" s="20"/>
      <c r="Q21" s="20"/>
    </row>
    <row r="22" spans="1:17" ht="13.5">
      <c r="A22" s="47"/>
      <c r="B22" s="47"/>
      <c r="C22" s="47"/>
      <c r="D22" s="330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20"/>
      <c r="Q22" s="20"/>
    </row>
    <row r="23" spans="1:17" ht="13.5">
      <c r="A23" s="47"/>
      <c r="B23" s="47">
        <v>22</v>
      </c>
      <c r="C23" s="64"/>
      <c r="D23" s="330">
        <v>12.0559449665</v>
      </c>
      <c r="E23" s="331">
        <v>68.8314055685</v>
      </c>
      <c r="F23" s="331">
        <v>19.1126494651</v>
      </c>
      <c r="G23" s="331">
        <v>12.4040669072</v>
      </c>
      <c r="H23" s="331">
        <v>70.9032469662</v>
      </c>
      <c r="I23" s="331">
        <v>16.6926861266</v>
      </c>
      <c r="J23" s="331">
        <v>11.713011825</v>
      </c>
      <c r="K23" s="331">
        <v>66.7904452151</v>
      </c>
      <c r="L23" s="331">
        <v>21.4965429599</v>
      </c>
      <c r="M23" s="331">
        <v>43.4912632104</v>
      </c>
      <c r="N23" s="331">
        <v>42.39</v>
      </c>
      <c r="O23" s="331">
        <v>44.58</v>
      </c>
      <c r="P23" s="20"/>
      <c r="Q23" s="20"/>
    </row>
    <row r="24" spans="1:17" ht="13.5">
      <c r="A24" s="47"/>
      <c r="B24" s="47"/>
      <c r="C24" s="64"/>
      <c r="D24" s="330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20"/>
      <c r="Q24" s="20"/>
    </row>
    <row r="25" spans="1:17" s="57" customFormat="1" ht="13.5">
      <c r="A25" s="48"/>
      <c r="B25" s="48">
        <v>27</v>
      </c>
      <c r="C25" s="49"/>
      <c r="D25" s="332">
        <v>12.5976901877</v>
      </c>
      <c r="E25" s="333">
        <v>66.1800004849</v>
      </c>
      <c r="F25" s="333">
        <v>21.2223093273</v>
      </c>
      <c r="G25" s="333">
        <v>13.0657432099</v>
      </c>
      <c r="H25" s="333">
        <v>68.1599333543</v>
      </c>
      <c r="I25" s="333">
        <v>18.7743234358</v>
      </c>
      <c r="J25" s="333">
        <v>12.1393293475</v>
      </c>
      <c r="K25" s="333">
        <v>64.2410669653</v>
      </c>
      <c r="L25" s="333">
        <v>23.6196036872</v>
      </c>
      <c r="M25" s="333">
        <v>44.0373930156</v>
      </c>
      <c r="N25" s="333">
        <v>42.8947451169</v>
      </c>
      <c r="O25" s="333">
        <v>45.1563795965</v>
      </c>
      <c r="P25" s="112"/>
      <c r="Q25" s="112"/>
    </row>
    <row r="26" spans="4:17" ht="7.5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3.5">
      <c r="A27" s="1" t="s">
        <v>316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4:17" ht="13.5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</sheetData>
  <sheetProtection/>
  <mergeCells count="10">
    <mergeCell ref="A1:O1"/>
    <mergeCell ref="J6:L6"/>
    <mergeCell ref="M6:M7"/>
    <mergeCell ref="E5:K5"/>
    <mergeCell ref="A5:C7"/>
    <mergeCell ref="N6:N7"/>
    <mergeCell ref="O6:O7"/>
    <mergeCell ref="M5:O5"/>
    <mergeCell ref="D6:F6"/>
    <mergeCell ref="G6:I6"/>
  </mergeCells>
  <dataValidations count="2">
    <dataValidation allowBlank="1" showInputMessage="1" showErrorMessage="1" imeMode="off" sqref="D9:O25"/>
    <dataValidation allowBlank="1" showInputMessage="1" showErrorMessage="1" imeMode="hiragana" sqref="A4"/>
  </dataValidation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4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3.5"/>
  <cols>
    <col min="1" max="2" width="2.50390625" style="176" customWidth="1"/>
    <col min="3" max="3" width="10.375" style="176" customWidth="1"/>
    <col min="4" max="4" width="9.25390625" style="176" customWidth="1"/>
    <col min="5" max="5" width="9.25390625" style="20" customWidth="1"/>
    <col min="6" max="11" width="8.25390625" style="20" customWidth="1"/>
    <col min="12" max="12" width="8.75390625" style="20" customWidth="1"/>
    <col min="13" max="16" width="8.125" style="20" customWidth="1"/>
    <col min="17" max="16384" width="9.00390625" style="20" customWidth="1"/>
  </cols>
  <sheetData>
    <row r="1" spans="1:24" ht="16.5" customHeight="1">
      <c r="A1" s="377" t="s">
        <v>287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1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6.5" customHeight="1">
      <c r="A2" s="217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30"/>
      <c r="N2" s="15"/>
      <c r="O2" s="114"/>
      <c r="P2" s="15"/>
      <c r="Q2" s="15"/>
      <c r="R2" s="15"/>
      <c r="S2" s="15"/>
      <c r="T2" s="15"/>
      <c r="U2" s="15"/>
      <c r="V2" s="15"/>
      <c r="W2" s="15"/>
      <c r="X2" s="15"/>
    </row>
    <row r="3" spans="1:24" ht="15" thickBot="1">
      <c r="A3" s="140" t="s">
        <v>22</v>
      </c>
      <c r="B3" s="103"/>
      <c r="C3" s="103"/>
      <c r="D3" s="141" t="s">
        <v>324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customHeight="1" thickTop="1">
      <c r="A4" s="466" t="s">
        <v>288</v>
      </c>
      <c r="B4" s="467"/>
      <c r="C4" s="468"/>
      <c r="D4" s="385" t="s">
        <v>68</v>
      </c>
      <c r="E4" s="376"/>
      <c r="F4" s="376"/>
      <c r="G4" s="376"/>
      <c r="H4" s="376"/>
      <c r="I4" s="376"/>
      <c r="J4" s="376"/>
      <c r="K4" s="512"/>
      <c r="L4" s="513" t="s">
        <v>175</v>
      </c>
      <c r="M4" s="15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7" customHeight="1">
      <c r="A5" s="470"/>
      <c r="B5" s="470"/>
      <c r="C5" s="471"/>
      <c r="D5" s="109" t="s">
        <v>28</v>
      </c>
      <c r="E5" s="161" t="s">
        <v>289</v>
      </c>
      <c r="F5" s="231" t="s">
        <v>290</v>
      </c>
      <c r="G5" s="231" t="s">
        <v>291</v>
      </c>
      <c r="H5" s="231" t="s">
        <v>292</v>
      </c>
      <c r="I5" s="231" t="s">
        <v>293</v>
      </c>
      <c r="J5" s="231" t="s">
        <v>294</v>
      </c>
      <c r="K5" s="232" t="s">
        <v>295</v>
      </c>
      <c r="L5" s="514"/>
      <c r="M5" s="233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238" customFormat="1" ht="15" customHeight="1">
      <c r="A6" s="388" t="s">
        <v>28</v>
      </c>
      <c r="B6" s="388"/>
      <c r="C6" s="515"/>
      <c r="D6" s="234">
        <v>243575</v>
      </c>
      <c r="E6" s="235">
        <v>106682</v>
      </c>
      <c r="F6" s="235">
        <v>64345</v>
      </c>
      <c r="G6" s="235">
        <v>39823</v>
      </c>
      <c r="H6" s="235">
        <v>26287</v>
      </c>
      <c r="I6" s="235">
        <v>5288</v>
      </c>
      <c r="J6" s="235">
        <v>889</v>
      </c>
      <c r="K6" s="235">
        <v>261</v>
      </c>
      <c r="L6" s="235">
        <v>133</v>
      </c>
      <c r="M6" s="96"/>
      <c r="N6" s="236"/>
      <c r="O6" s="236"/>
      <c r="P6" s="236"/>
      <c r="Q6" s="235"/>
      <c r="R6" s="235"/>
      <c r="S6" s="235"/>
      <c r="T6" s="235"/>
      <c r="U6" s="235"/>
      <c r="V6" s="235"/>
      <c r="W6" s="237"/>
      <c r="X6" s="237"/>
    </row>
    <row r="7" spans="1:24" ht="7.5" customHeight="1">
      <c r="A7" s="103"/>
      <c r="B7" s="103"/>
      <c r="C7" s="103"/>
      <c r="D7" s="275"/>
      <c r="E7" s="235"/>
      <c r="F7" s="235"/>
      <c r="G7" s="235"/>
      <c r="H7" s="235"/>
      <c r="I7" s="235"/>
      <c r="J7" s="235"/>
      <c r="K7" s="235"/>
      <c r="L7" s="235"/>
      <c r="M7" s="9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3.5">
      <c r="A8" s="103"/>
      <c r="B8" s="389" t="s">
        <v>230</v>
      </c>
      <c r="C8" s="389"/>
      <c r="D8" s="275">
        <v>1756</v>
      </c>
      <c r="E8" s="235">
        <v>901</v>
      </c>
      <c r="F8" s="235">
        <v>404</v>
      </c>
      <c r="G8" s="235">
        <v>250</v>
      </c>
      <c r="H8" s="235">
        <v>156</v>
      </c>
      <c r="I8" s="235">
        <v>36</v>
      </c>
      <c r="J8" s="235">
        <v>4</v>
      </c>
      <c r="K8" s="235">
        <v>5</v>
      </c>
      <c r="L8" s="235" t="s">
        <v>89</v>
      </c>
      <c r="M8" s="9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3.5" customHeight="1">
      <c r="A9" s="103"/>
      <c r="B9" s="169"/>
      <c r="C9" s="169" t="s">
        <v>232</v>
      </c>
      <c r="D9" s="275">
        <v>600</v>
      </c>
      <c r="E9" s="235">
        <v>312</v>
      </c>
      <c r="F9" s="235">
        <v>146</v>
      </c>
      <c r="G9" s="235">
        <v>87</v>
      </c>
      <c r="H9" s="235">
        <v>43</v>
      </c>
      <c r="I9" s="235">
        <v>11</v>
      </c>
      <c r="J9" s="235" t="s">
        <v>89</v>
      </c>
      <c r="K9" s="235">
        <v>1</v>
      </c>
      <c r="L9" s="235" t="s">
        <v>89</v>
      </c>
      <c r="M9" s="239"/>
      <c r="N9" s="15"/>
      <c r="O9" s="15"/>
      <c r="P9" s="233"/>
      <c r="Q9" s="15"/>
      <c r="R9" s="15"/>
      <c r="S9" s="15"/>
      <c r="T9" s="15"/>
      <c r="U9" s="15"/>
      <c r="V9" s="15"/>
      <c r="W9" s="15"/>
      <c r="X9" s="15"/>
    </row>
    <row r="10" spans="1:16" ht="13.5">
      <c r="A10" s="103"/>
      <c r="B10" s="169"/>
      <c r="C10" s="169" t="s">
        <v>233</v>
      </c>
      <c r="D10" s="275">
        <v>619</v>
      </c>
      <c r="E10" s="235">
        <v>307</v>
      </c>
      <c r="F10" s="235">
        <v>129</v>
      </c>
      <c r="G10" s="235">
        <v>92</v>
      </c>
      <c r="H10" s="235">
        <v>75</v>
      </c>
      <c r="I10" s="235">
        <v>11</v>
      </c>
      <c r="J10" s="235">
        <v>1</v>
      </c>
      <c r="K10" s="235">
        <v>4</v>
      </c>
      <c r="L10" s="235" t="s">
        <v>89</v>
      </c>
      <c r="M10" s="239"/>
      <c r="N10" s="15"/>
      <c r="O10" s="15"/>
      <c r="P10" s="233"/>
    </row>
    <row r="11" spans="1:16" ht="13.5">
      <c r="A11" s="103"/>
      <c r="B11" s="169"/>
      <c r="C11" s="169" t="s">
        <v>234</v>
      </c>
      <c r="D11" s="275">
        <v>537</v>
      </c>
      <c r="E11" s="235">
        <v>282</v>
      </c>
      <c r="F11" s="235">
        <v>129</v>
      </c>
      <c r="G11" s="235">
        <v>71</v>
      </c>
      <c r="H11" s="235">
        <v>38</v>
      </c>
      <c r="I11" s="235">
        <v>14</v>
      </c>
      <c r="J11" s="235">
        <v>3</v>
      </c>
      <c r="K11" s="235" t="s">
        <v>89</v>
      </c>
      <c r="L11" s="235" t="s">
        <v>89</v>
      </c>
      <c r="M11" s="239"/>
      <c r="N11" s="15"/>
      <c r="O11" s="15"/>
      <c r="P11" s="233"/>
    </row>
    <row r="12" spans="1:16" ht="13.5">
      <c r="A12" s="103"/>
      <c r="B12" s="389" t="s">
        <v>236</v>
      </c>
      <c r="C12" s="390"/>
      <c r="D12" s="275">
        <v>1159</v>
      </c>
      <c r="E12" s="235">
        <v>725</v>
      </c>
      <c r="F12" s="235">
        <v>213</v>
      </c>
      <c r="G12" s="235">
        <v>127</v>
      </c>
      <c r="H12" s="235">
        <v>74</v>
      </c>
      <c r="I12" s="235">
        <v>14</v>
      </c>
      <c r="J12" s="235">
        <v>4</v>
      </c>
      <c r="K12" s="235">
        <v>2</v>
      </c>
      <c r="L12" s="235" t="s">
        <v>89</v>
      </c>
      <c r="M12" s="239"/>
      <c r="N12" s="15"/>
      <c r="P12" s="104"/>
    </row>
    <row r="13" spans="1:16" ht="13.5">
      <c r="A13" s="103"/>
      <c r="B13" s="169"/>
      <c r="C13" s="169" t="s">
        <v>232</v>
      </c>
      <c r="D13" s="275">
        <v>456</v>
      </c>
      <c r="E13" s="235">
        <v>276</v>
      </c>
      <c r="F13" s="235">
        <v>83</v>
      </c>
      <c r="G13" s="235">
        <v>54</v>
      </c>
      <c r="H13" s="235">
        <v>37</v>
      </c>
      <c r="I13" s="235">
        <v>5</v>
      </c>
      <c r="J13" s="235">
        <v>1</v>
      </c>
      <c r="K13" s="235" t="s">
        <v>89</v>
      </c>
      <c r="L13" s="235" t="s">
        <v>89</v>
      </c>
      <c r="M13" s="239"/>
      <c r="N13" s="15"/>
      <c r="P13" s="104"/>
    </row>
    <row r="14" spans="1:16" ht="13.5">
      <c r="A14" s="103"/>
      <c r="B14" s="169"/>
      <c r="C14" s="169" t="s">
        <v>233</v>
      </c>
      <c r="D14" s="275">
        <v>703</v>
      </c>
      <c r="E14" s="235">
        <v>449</v>
      </c>
      <c r="F14" s="235">
        <v>130</v>
      </c>
      <c r="G14" s="235">
        <v>73</v>
      </c>
      <c r="H14" s="235">
        <v>37</v>
      </c>
      <c r="I14" s="235">
        <v>9</v>
      </c>
      <c r="J14" s="235">
        <v>3</v>
      </c>
      <c r="K14" s="235">
        <v>2</v>
      </c>
      <c r="L14" s="235" t="s">
        <v>89</v>
      </c>
      <c r="M14" s="239"/>
      <c r="N14" s="15"/>
      <c r="P14" s="104"/>
    </row>
    <row r="15" spans="1:16" ht="13.5">
      <c r="A15" s="103"/>
      <c r="B15" s="389" t="s">
        <v>237</v>
      </c>
      <c r="C15" s="390"/>
      <c r="D15" s="275">
        <v>3070</v>
      </c>
      <c r="E15" s="235">
        <v>1738</v>
      </c>
      <c r="F15" s="235">
        <v>677</v>
      </c>
      <c r="G15" s="235">
        <v>366</v>
      </c>
      <c r="H15" s="235">
        <v>240</v>
      </c>
      <c r="I15" s="235">
        <v>44</v>
      </c>
      <c r="J15" s="235">
        <v>3</v>
      </c>
      <c r="K15" s="235">
        <v>2</v>
      </c>
      <c r="L15" s="235" t="s">
        <v>89</v>
      </c>
      <c r="M15" s="239"/>
      <c r="N15" s="15"/>
      <c r="P15" s="104"/>
    </row>
    <row r="16" spans="1:16" ht="13.5">
      <c r="A16" s="103"/>
      <c r="B16" s="169"/>
      <c r="C16" s="169" t="s">
        <v>232</v>
      </c>
      <c r="D16" s="275">
        <v>1051</v>
      </c>
      <c r="E16" s="235">
        <v>560</v>
      </c>
      <c r="F16" s="235">
        <v>258</v>
      </c>
      <c r="G16" s="235">
        <v>130</v>
      </c>
      <c r="H16" s="235">
        <v>91</v>
      </c>
      <c r="I16" s="235">
        <v>12</v>
      </c>
      <c r="J16" s="235" t="s">
        <v>89</v>
      </c>
      <c r="K16" s="235" t="s">
        <v>89</v>
      </c>
      <c r="L16" s="235" t="s">
        <v>89</v>
      </c>
      <c r="M16" s="239"/>
      <c r="N16" s="15"/>
      <c r="P16" s="104"/>
    </row>
    <row r="17" spans="1:16" ht="13.5">
      <c r="A17" s="103"/>
      <c r="B17" s="169"/>
      <c r="C17" s="169" t="s">
        <v>233</v>
      </c>
      <c r="D17" s="275">
        <v>1111</v>
      </c>
      <c r="E17" s="235">
        <v>565</v>
      </c>
      <c r="F17" s="235">
        <v>251</v>
      </c>
      <c r="G17" s="235">
        <v>173</v>
      </c>
      <c r="H17" s="235">
        <v>98</v>
      </c>
      <c r="I17" s="235">
        <v>21</v>
      </c>
      <c r="J17" s="235">
        <v>2</v>
      </c>
      <c r="K17" s="235">
        <v>1</v>
      </c>
      <c r="L17" s="235" t="s">
        <v>89</v>
      </c>
      <c r="M17" s="239"/>
      <c r="N17" s="15"/>
      <c r="P17" s="104"/>
    </row>
    <row r="18" spans="1:16" ht="13.5">
      <c r="A18" s="103"/>
      <c r="B18" s="169"/>
      <c r="C18" s="169" t="s">
        <v>234</v>
      </c>
      <c r="D18" s="275">
        <v>908</v>
      </c>
      <c r="E18" s="235">
        <v>613</v>
      </c>
      <c r="F18" s="235">
        <v>168</v>
      </c>
      <c r="G18" s="235">
        <v>63</v>
      </c>
      <c r="H18" s="235">
        <v>51</v>
      </c>
      <c r="I18" s="235">
        <v>11</v>
      </c>
      <c r="J18" s="235">
        <v>1</v>
      </c>
      <c r="K18" s="235">
        <v>1</v>
      </c>
      <c r="L18" s="235" t="s">
        <v>89</v>
      </c>
      <c r="M18" s="239"/>
      <c r="N18" s="15"/>
      <c r="P18" s="104"/>
    </row>
    <row r="19" spans="1:16" ht="13.5">
      <c r="A19" s="103"/>
      <c r="B19" s="389" t="s">
        <v>239</v>
      </c>
      <c r="C19" s="390"/>
      <c r="D19" s="275">
        <v>5673</v>
      </c>
      <c r="E19" s="235">
        <v>3280</v>
      </c>
      <c r="F19" s="235">
        <v>1208</v>
      </c>
      <c r="G19" s="235">
        <v>615</v>
      </c>
      <c r="H19" s="235">
        <v>446</v>
      </c>
      <c r="I19" s="235">
        <v>98</v>
      </c>
      <c r="J19" s="235">
        <v>21</v>
      </c>
      <c r="K19" s="235">
        <v>5</v>
      </c>
      <c r="L19" s="235">
        <v>7</v>
      </c>
      <c r="M19" s="239"/>
      <c r="N19" s="15"/>
      <c r="P19" s="104"/>
    </row>
    <row r="20" spans="1:16" ht="13.5">
      <c r="A20" s="103"/>
      <c r="B20" s="169"/>
      <c r="C20" s="169" t="s">
        <v>232</v>
      </c>
      <c r="D20" s="275">
        <v>719</v>
      </c>
      <c r="E20" s="235">
        <v>400</v>
      </c>
      <c r="F20" s="235">
        <v>172</v>
      </c>
      <c r="G20" s="235">
        <v>74</v>
      </c>
      <c r="H20" s="235">
        <v>53</v>
      </c>
      <c r="I20" s="235">
        <v>14</v>
      </c>
      <c r="J20" s="235">
        <v>5</v>
      </c>
      <c r="K20" s="235">
        <v>1</v>
      </c>
      <c r="L20" s="235" t="s">
        <v>89</v>
      </c>
      <c r="M20" s="239"/>
      <c r="N20" s="15"/>
      <c r="P20" s="104"/>
    </row>
    <row r="21" spans="1:16" ht="13.5">
      <c r="A21" s="103"/>
      <c r="B21" s="169"/>
      <c r="C21" s="169" t="s">
        <v>233</v>
      </c>
      <c r="D21" s="275">
        <v>1069</v>
      </c>
      <c r="E21" s="235">
        <v>680</v>
      </c>
      <c r="F21" s="235">
        <v>199</v>
      </c>
      <c r="G21" s="235">
        <v>103</v>
      </c>
      <c r="H21" s="235">
        <v>76</v>
      </c>
      <c r="I21" s="235">
        <v>7</v>
      </c>
      <c r="J21" s="235">
        <v>3</v>
      </c>
      <c r="K21" s="235">
        <v>1</v>
      </c>
      <c r="L21" s="235" t="s">
        <v>89</v>
      </c>
      <c r="M21" s="239"/>
      <c r="N21" s="15"/>
      <c r="P21" s="104"/>
    </row>
    <row r="22" spans="1:16" ht="13.5">
      <c r="A22" s="103"/>
      <c r="B22" s="169"/>
      <c r="C22" s="169" t="s">
        <v>234</v>
      </c>
      <c r="D22" s="275">
        <v>1985</v>
      </c>
      <c r="E22" s="235">
        <v>1203</v>
      </c>
      <c r="F22" s="235">
        <v>360</v>
      </c>
      <c r="G22" s="235">
        <v>211</v>
      </c>
      <c r="H22" s="235">
        <v>165</v>
      </c>
      <c r="I22" s="235">
        <v>39</v>
      </c>
      <c r="J22" s="235">
        <v>4</v>
      </c>
      <c r="K22" s="235">
        <v>3</v>
      </c>
      <c r="L22" s="235">
        <v>7</v>
      </c>
      <c r="M22" s="239"/>
      <c r="N22" s="15"/>
      <c r="P22" s="104"/>
    </row>
    <row r="23" spans="1:16" ht="13.5">
      <c r="A23" s="103"/>
      <c r="B23" s="169"/>
      <c r="C23" s="169" t="s">
        <v>241</v>
      </c>
      <c r="D23" s="275">
        <v>1192</v>
      </c>
      <c r="E23" s="235">
        <v>639</v>
      </c>
      <c r="F23" s="235">
        <v>291</v>
      </c>
      <c r="G23" s="235">
        <v>137</v>
      </c>
      <c r="H23" s="235">
        <v>95</v>
      </c>
      <c r="I23" s="235">
        <v>27</v>
      </c>
      <c r="J23" s="235">
        <v>3</v>
      </c>
      <c r="K23" s="235" t="s">
        <v>89</v>
      </c>
      <c r="L23" s="235" t="s">
        <v>89</v>
      </c>
      <c r="M23" s="239"/>
      <c r="N23" s="15"/>
      <c r="P23" s="104"/>
    </row>
    <row r="24" spans="1:16" ht="13.5">
      <c r="A24" s="103"/>
      <c r="B24" s="169"/>
      <c r="C24" s="169" t="s">
        <v>243</v>
      </c>
      <c r="D24" s="275">
        <v>708</v>
      </c>
      <c r="E24" s="235">
        <v>358</v>
      </c>
      <c r="F24" s="235">
        <v>186</v>
      </c>
      <c r="G24" s="235">
        <v>90</v>
      </c>
      <c r="H24" s="235">
        <v>57</v>
      </c>
      <c r="I24" s="235">
        <v>11</v>
      </c>
      <c r="J24" s="235">
        <v>6</v>
      </c>
      <c r="K24" s="235" t="s">
        <v>89</v>
      </c>
      <c r="L24" s="235" t="s">
        <v>89</v>
      </c>
      <c r="M24" s="239"/>
      <c r="N24" s="15"/>
      <c r="P24" s="104"/>
    </row>
    <row r="25" spans="1:16" ht="13.5">
      <c r="A25" s="103"/>
      <c r="B25" s="389" t="s">
        <v>244</v>
      </c>
      <c r="C25" s="390"/>
      <c r="D25" s="275">
        <v>3227</v>
      </c>
      <c r="E25" s="235">
        <v>1649</v>
      </c>
      <c r="F25" s="235">
        <v>666</v>
      </c>
      <c r="G25" s="235">
        <v>500</v>
      </c>
      <c r="H25" s="235">
        <v>326</v>
      </c>
      <c r="I25" s="235">
        <v>68</v>
      </c>
      <c r="J25" s="235">
        <v>16</v>
      </c>
      <c r="K25" s="235">
        <v>2</v>
      </c>
      <c r="L25" s="235">
        <v>3</v>
      </c>
      <c r="M25" s="239"/>
      <c r="N25" s="15"/>
      <c r="P25" s="104"/>
    </row>
    <row r="26" spans="1:16" ht="13.5">
      <c r="A26" s="103"/>
      <c r="B26" s="169"/>
      <c r="C26" s="169" t="s">
        <v>232</v>
      </c>
      <c r="D26" s="275">
        <v>655</v>
      </c>
      <c r="E26" s="235">
        <v>369</v>
      </c>
      <c r="F26" s="235">
        <v>110</v>
      </c>
      <c r="G26" s="235">
        <v>95</v>
      </c>
      <c r="H26" s="235">
        <v>60</v>
      </c>
      <c r="I26" s="235">
        <v>16</v>
      </c>
      <c r="J26" s="235">
        <v>5</v>
      </c>
      <c r="K26" s="235" t="s">
        <v>89</v>
      </c>
      <c r="L26" s="235">
        <v>3</v>
      </c>
      <c r="M26" s="239"/>
      <c r="N26" s="15"/>
      <c r="P26" s="104"/>
    </row>
    <row r="27" spans="1:16" ht="13.5">
      <c r="A27" s="103"/>
      <c r="B27" s="169"/>
      <c r="C27" s="169" t="s">
        <v>233</v>
      </c>
      <c r="D27" s="275">
        <v>1335</v>
      </c>
      <c r="E27" s="235">
        <v>661</v>
      </c>
      <c r="F27" s="235">
        <v>291</v>
      </c>
      <c r="G27" s="235">
        <v>211</v>
      </c>
      <c r="H27" s="235">
        <v>136</v>
      </c>
      <c r="I27" s="235">
        <v>28</v>
      </c>
      <c r="J27" s="235">
        <v>7</v>
      </c>
      <c r="K27" s="235">
        <v>1</v>
      </c>
      <c r="L27" s="235" t="s">
        <v>89</v>
      </c>
      <c r="M27" s="239"/>
      <c r="N27" s="15"/>
      <c r="P27" s="104"/>
    </row>
    <row r="28" spans="1:16" ht="13.5">
      <c r="A28" s="103"/>
      <c r="B28" s="169"/>
      <c r="C28" s="169" t="s">
        <v>234</v>
      </c>
      <c r="D28" s="275">
        <v>822</v>
      </c>
      <c r="E28" s="235">
        <v>313</v>
      </c>
      <c r="F28" s="235">
        <v>214</v>
      </c>
      <c r="G28" s="235">
        <v>164</v>
      </c>
      <c r="H28" s="235">
        <v>110</v>
      </c>
      <c r="I28" s="235">
        <v>17</v>
      </c>
      <c r="J28" s="235">
        <v>3</v>
      </c>
      <c r="K28" s="235">
        <v>1</v>
      </c>
      <c r="L28" s="235" t="s">
        <v>89</v>
      </c>
      <c r="M28" s="239"/>
      <c r="N28" s="15"/>
      <c r="P28" s="104"/>
    </row>
    <row r="29" spans="1:16" ht="13.5">
      <c r="A29" s="103"/>
      <c r="B29" s="169"/>
      <c r="C29" s="169" t="s">
        <v>241</v>
      </c>
      <c r="D29" s="275">
        <v>415</v>
      </c>
      <c r="E29" s="235">
        <v>306</v>
      </c>
      <c r="F29" s="235">
        <v>51</v>
      </c>
      <c r="G29" s="235">
        <v>30</v>
      </c>
      <c r="H29" s="235">
        <v>20</v>
      </c>
      <c r="I29" s="235">
        <v>7</v>
      </c>
      <c r="J29" s="235">
        <v>1</v>
      </c>
      <c r="K29" s="235" t="s">
        <v>89</v>
      </c>
      <c r="L29" s="235" t="s">
        <v>89</v>
      </c>
      <c r="M29" s="239"/>
      <c r="N29" s="15"/>
      <c r="P29" s="104"/>
    </row>
    <row r="30" spans="1:16" ht="13.5">
      <c r="A30" s="103"/>
      <c r="B30" s="389" t="s">
        <v>246</v>
      </c>
      <c r="C30" s="390"/>
      <c r="D30" s="275">
        <v>2465</v>
      </c>
      <c r="E30" s="235">
        <v>1193</v>
      </c>
      <c r="F30" s="235">
        <v>548</v>
      </c>
      <c r="G30" s="235">
        <v>377</v>
      </c>
      <c r="H30" s="235">
        <v>257</v>
      </c>
      <c r="I30" s="235">
        <v>65</v>
      </c>
      <c r="J30" s="235">
        <v>18</v>
      </c>
      <c r="K30" s="235">
        <v>7</v>
      </c>
      <c r="L30" s="235" t="s">
        <v>89</v>
      </c>
      <c r="M30" s="239"/>
      <c r="N30" s="15"/>
      <c r="P30" s="104"/>
    </row>
    <row r="31" spans="1:16" ht="13.5">
      <c r="A31" s="103"/>
      <c r="B31" s="169"/>
      <c r="C31" s="169" t="s">
        <v>232</v>
      </c>
      <c r="D31" s="275">
        <v>239</v>
      </c>
      <c r="E31" s="235">
        <v>107</v>
      </c>
      <c r="F31" s="235">
        <v>55</v>
      </c>
      <c r="G31" s="235">
        <v>43</v>
      </c>
      <c r="H31" s="235">
        <v>21</v>
      </c>
      <c r="I31" s="235">
        <v>8</v>
      </c>
      <c r="J31" s="235">
        <v>3</v>
      </c>
      <c r="K31" s="235">
        <v>2</v>
      </c>
      <c r="L31" s="235" t="s">
        <v>89</v>
      </c>
      <c r="M31" s="239"/>
      <c r="N31" s="15"/>
      <c r="P31" s="104"/>
    </row>
    <row r="32" spans="1:16" ht="13.5">
      <c r="A32" s="103"/>
      <c r="B32" s="169"/>
      <c r="C32" s="169" t="s">
        <v>233</v>
      </c>
      <c r="D32" s="275">
        <v>438</v>
      </c>
      <c r="E32" s="235">
        <v>211</v>
      </c>
      <c r="F32" s="235">
        <v>107</v>
      </c>
      <c r="G32" s="235">
        <v>53</v>
      </c>
      <c r="H32" s="235">
        <v>38</v>
      </c>
      <c r="I32" s="235">
        <v>21</v>
      </c>
      <c r="J32" s="235">
        <v>5</v>
      </c>
      <c r="K32" s="235">
        <v>3</v>
      </c>
      <c r="L32" s="235" t="s">
        <v>89</v>
      </c>
      <c r="M32" s="239"/>
      <c r="N32" s="15"/>
      <c r="P32" s="104"/>
    </row>
    <row r="33" spans="1:16" ht="13.5">
      <c r="A33" s="103"/>
      <c r="B33" s="169"/>
      <c r="C33" s="169" t="s">
        <v>234</v>
      </c>
      <c r="D33" s="275">
        <v>850</v>
      </c>
      <c r="E33" s="235">
        <v>403</v>
      </c>
      <c r="F33" s="235">
        <v>204</v>
      </c>
      <c r="G33" s="235">
        <v>148</v>
      </c>
      <c r="H33" s="235">
        <v>76</v>
      </c>
      <c r="I33" s="235">
        <v>15</v>
      </c>
      <c r="J33" s="235">
        <v>3</v>
      </c>
      <c r="K33" s="235">
        <v>1</v>
      </c>
      <c r="L33" s="235" t="s">
        <v>89</v>
      </c>
      <c r="M33" s="239"/>
      <c r="N33" s="15"/>
      <c r="P33" s="104"/>
    </row>
    <row r="34" spans="1:16" ht="13.5">
      <c r="A34" s="103"/>
      <c r="B34" s="169"/>
      <c r="C34" s="169" t="s">
        <v>241</v>
      </c>
      <c r="D34" s="275">
        <v>938</v>
      </c>
      <c r="E34" s="235">
        <v>472</v>
      </c>
      <c r="F34" s="235">
        <v>182</v>
      </c>
      <c r="G34" s="235">
        <v>133</v>
      </c>
      <c r="H34" s="235">
        <v>122</v>
      </c>
      <c r="I34" s="235">
        <v>21</v>
      </c>
      <c r="J34" s="235">
        <v>7</v>
      </c>
      <c r="K34" s="235">
        <v>1</v>
      </c>
      <c r="L34" s="235" t="s">
        <v>89</v>
      </c>
      <c r="M34" s="239"/>
      <c r="N34" s="15"/>
      <c r="P34" s="104"/>
    </row>
    <row r="35" spans="1:16" ht="13.5">
      <c r="A35" s="103"/>
      <c r="B35" s="389" t="s">
        <v>248</v>
      </c>
      <c r="C35" s="390"/>
      <c r="D35" s="275">
        <v>5301</v>
      </c>
      <c r="E35" s="235">
        <v>1975</v>
      </c>
      <c r="F35" s="235">
        <v>1536</v>
      </c>
      <c r="G35" s="235">
        <v>975</v>
      </c>
      <c r="H35" s="235">
        <v>676</v>
      </c>
      <c r="I35" s="235">
        <v>123</v>
      </c>
      <c r="J35" s="235">
        <v>14</v>
      </c>
      <c r="K35" s="235">
        <v>2</v>
      </c>
      <c r="L35" s="235">
        <v>1</v>
      </c>
      <c r="M35" s="239"/>
      <c r="N35" s="15"/>
      <c r="P35" s="104"/>
    </row>
    <row r="36" spans="1:16" ht="13.5">
      <c r="A36" s="103"/>
      <c r="B36" s="169"/>
      <c r="C36" s="169" t="s">
        <v>232</v>
      </c>
      <c r="D36" s="275">
        <v>786</v>
      </c>
      <c r="E36" s="235">
        <v>309</v>
      </c>
      <c r="F36" s="235">
        <v>265</v>
      </c>
      <c r="G36" s="235">
        <v>125</v>
      </c>
      <c r="H36" s="235">
        <v>64</v>
      </c>
      <c r="I36" s="235">
        <v>20</v>
      </c>
      <c r="J36" s="235">
        <v>2</v>
      </c>
      <c r="K36" s="235">
        <v>1</v>
      </c>
      <c r="L36" s="235" t="s">
        <v>89</v>
      </c>
      <c r="M36" s="239"/>
      <c r="N36" s="15"/>
      <c r="P36" s="104"/>
    </row>
    <row r="37" spans="1:16" ht="13.5">
      <c r="A37" s="103"/>
      <c r="B37" s="169"/>
      <c r="C37" s="169" t="s">
        <v>233</v>
      </c>
      <c r="D37" s="275">
        <v>1178</v>
      </c>
      <c r="E37" s="235">
        <v>470</v>
      </c>
      <c r="F37" s="235">
        <v>329</v>
      </c>
      <c r="G37" s="235">
        <v>202</v>
      </c>
      <c r="H37" s="235">
        <v>145</v>
      </c>
      <c r="I37" s="235">
        <v>29</v>
      </c>
      <c r="J37" s="235">
        <v>3</v>
      </c>
      <c r="K37" s="235" t="s">
        <v>89</v>
      </c>
      <c r="L37" s="235">
        <v>1</v>
      </c>
      <c r="M37" s="239"/>
      <c r="N37" s="15"/>
      <c r="P37" s="104"/>
    </row>
    <row r="38" spans="1:16" ht="13.5">
      <c r="A38" s="103"/>
      <c r="B38" s="169"/>
      <c r="C38" s="169" t="s">
        <v>234</v>
      </c>
      <c r="D38" s="275">
        <v>1501</v>
      </c>
      <c r="E38" s="235">
        <v>630</v>
      </c>
      <c r="F38" s="235">
        <v>378</v>
      </c>
      <c r="G38" s="235">
        <v>261</v>
      </c>
      <c r="H38" s="235">
        <v>191</v>
      </c>
      <c r="I38" s="235">
        <v>37</v>
      </c>
      <c r="J38" s="235">
        <v>3</v>
      </c>
      <c r="K38" s="235">
        <v>1</v>
      </c>
      <c r="L38" s="235" t="s">
        <v>89</v>
      </c>
      <c r="M38" s="239"/>
      <c r="N38" s="15"/>
      <c r="P38" s="104"/>
    </row>
    <row r="39" spans="1:16" ht="13.5">
      <c r="A39" s="103"/>
      <c r="B39" s="169"/>
      <c r="C39" s="169" t="s">
        <v>241</v>
      </c>
      <c r="D39" s="275">
        <v>1836</v>
      </c>
      <c r="E39" s="235">
        <v>566</v>
      </c>
      <c r="F39" s="235">
        <v>564</v>
      </c>
      <c r="G39" s="235">
        <v>387</v>
      </c>
      <c r="H39" s="235">
        <v>276</v>
      </c>
      <c r="I39" s="235">
        <v>37</v>
      </c>
      <c r="J39" s="235">
        <v>6</v>
      </c>
      <c r="K39" s="235" t="s">
        <v>89</v>
      </c>
      <c r="L39" s="235" t="s">
        <v>89</v>
      </c>
      <c r="M39" s="239"/>
      <c r="N39" s="15"/>
      <c r="P39" s="104"/>
    </row>
    <row r="40" spans="1:16" ht="13.5">
      <c r="A40" s="103"/>
      <c r="B40" s="389" t="s">
        <v>251</v>
      </c>
      <c r="C40" s="390"/>
      <c r="D40" s="275">
        <v>886</v>
      </c>
      <c r="E40" s="235">
        <v>565</v>
      </c>
      <c r="F40" s="235">
        <v>172</v>
      </c>
      <c r="G40" s="235">
        <v>80</v>
      </c>
      <c r="H40" s="235">
        <v>53</v>
      </c>
      <c r="I40" s="235">
        <v>10</v>
      </c>
      <c r="J40" s="235">
        <v>6</v>
      </c>
      <c r="K40" s="235" t="s">
        <v>89</v>
      </c>
      <c r="L40" s="235">
        <v>2</v>
      </c>
      <c r="M40" s="239"/>
      <c r="N40" s="15"/>
      <c r="P40" s="104"/>
    </row>
    <row r="41" spans="1:16" ht="13.5">
      <c r="A41" s="103"/>
      <c r="B41" s="389" t="s">
        <v>253</v>
      </c>
      <c r="C41" s="390"/>
      <c r="D41" s="275">
        <v>1173</v>
      </c>
      <c r="E41" s="235">
        <v>728</v>
      </c>
      <c r="F41" s="235">
        <v>243</v>
      </c>
      <c r="G41" s="235">
        <v>124</v>
      </c>
      <c r="H41" s="235">
        <v>66</v>
      </c>
      <c r="I41" s="235">
        <v>10</v>
      </c>
      <c r="J41" s="235">
        <v>2</v>
      </c>
      <c r="K41" s="235" t="s">
        <v>89</v>
      </c>
      <c r="L41" s="235" t="s">
        <v>89</v>
      </c>
      <c r="M41" s="239"/>
      <c r="N41" s="15"/>
      <c r="P41" s="104"/>
    </row>
    <row r="42" spans="1:16" ht="13.5">
      <c r="A42" s="103"/>
      <c r="B42" s="169"/>
      <c r="C42" s="169" t="s">
        <v>232</v>
      </c>
      <c r="D42" s="275">
        <v>669</v>
      </c>
      <c r="E42" s="235">
        <v>443</v>
      </c>
      <c r="F42" s="235">
        <v>129</v>
      </c>
      <c r="G42" s="235">
        <v>57</v>
      </c>
      <c r="H42" s="235">
        <v>32</v>
      </c>
      <c r="I42" s="235">
        <v>6</v>
      </c>
      <c r="J42" s="235">
        <v>2</v>
      </c>
      <c r="K42" s="235" t="s">
        <v>89</v>
      </c>
      <c r="L42" s="235" t="s">
        <v>89</v>
      </c>
      <c r="M42" s="239"/>
      <c r="N42" s="15"/>
      <c r="P42" s="104"/>
    </row>
    <row r="43" spans="1:16" ht="13.5">
      <c r="A43" s="103"/>
      <c r="B43" s="169"/>
      <c r="C43" s="169" t="s">
        <v>233</v>
      </c>
      <c r="D43" s="275">
        <v>504</v>
      </c>
      <c r="E43" s="235">
        <v>285</v>
      </c>
      <c r="F43" s="235">
        <v>114</v>
      </c>
      <c r="G43" s="235">
        <v>67</v>
      </c>
      <c r="H43" s="235">
        <v>34</v>
      </c>
      <c r="I43" s="235">
        <v>4</v>
      </c>
      <c r="J43" s="235" t="s">
        <v>89</v>
      </c>
      <c r="K43" s="235" t="s">
        <v>89</v>
      </c>
      <c r="L43" s="235" t="s">
        <v>89</v>
      </c>
      <c r="M43" s="239"/>
      <c r="N43" s="15"/>
      <c r="P43" s="104"/>
    </row>
    <row r="44" spans="1:16" ht="13.5">
      <c r="A44" s="103"/>
      <c r="B44" s="389" t="s">
        <v>254</v>
      </c>
      <c r="C44" s="390"/>
      <c r="D44" s="275">
        <v>2079</v>
      </c>
      <c r="E44" s="235">
        <v>1355</v>
      </c>
      <c r="F44" s="235">
        <v>387</v>
      </c>
      <c r="G44" s="235">
        <v>180</v>
      </c>
      <c r="H44" s="235">
        <v>133</v>
      </c>
      <c r="I44" s="235">
        <v>13</v>
      </c>
      <c r="J44" s="235">
        <v>9</v>
      </c>
      <c r="K44" s="235">
        <v>2</v>
      </c>
      <c r="L44" s="235" t="s">
        <v>89</v>
      </c>
      <c r="M44" s="239"/>
      <c r="N44" s="15"/>
      <c r="P44" s="104"/>
    </row>
    <row r="45" spans="1:16" ht="13.5">
      <c r="A45" s="103"/>
      <c r="B45" s="169"/>
      <c r="C45" s="169" t="s">
        <v>232</v>
      </c>
      <c r="D45" s="275">
        <v>683</v>
      </c>
      <c r="E45" s="235">
        <v>443</v>
      </c>
      <c r="F45" s="235">
        <v>129</v>
      </c>
      <c r="G45" s="235">
        <v>59</v>
      </c>
      <c r="H45" s="235">
        <v>45</v>
      </c>
      <c r="I45" s="235">
        <v>5</v>
      </c>
      <c r="J45" s="235">
        <v>1</v>
      </c>
      <c r="K45" s="235">
        <v>1</v>
      </c>
      <c r="L45" s="235" t="s">
        <v>89</v>
      </c>
      <c r="M45" s="239"/>
      <c r="N45" s="15"/>
      <c r="P45" s="104"/>
    </row>
    <row r="46" spans="1:16" ht="13.5">
      <c r="A46" s="103"/>
      <c r="B46" s="169"/>
      <c r="C46" s="169" t="s">
        <v>233</v>
      </c>
      <c r="D46" s="275">
        <v>1396</v>
      </c>
      <c r="E46" s="235">
        <v>912</v>
      </c>
      <c r="F46" s="235">
        <v>258</v>
      </c>
      <c r="G46" s="235">
        <v>121</v>
      </c>
      <c r="H46" s="235">
        <v>88</v>
      </c>
      <c r="I46" s="235">
        <v>8</v>
      </c>
      <c r="J46" s="235">
        <v>8</v>
      </c>
      <c r="K46" s="235">
        <v>1</v>
      </c>
      <c r="L46" s="235" t="s">
        <v>89</v>
      </c>
      <c r="M46" s="239"/>
      <c r="N46" s="15"/>
      <c r="P46" s="104"/>
    </row>
    <row r="47" spans="1:16" ht="13.5">
      <c r="A47" s="103"/>
      <c r="B47" s="389" t="s">
        <v>257</v>
      </c>
      <c r="C47" s="390"/>
      <c r="D47" s="275">
        <v>1222</v>
      </c>
      <c r="E47" s="235">
        <v>645</v>
      </c>
      <c r="F47" s="235">
        <v>284</v>
      </c>
      <c r="G47" s="235">
        <v>167</v>
      </c>
      <c r="H47" s="235">
        <v>101</v>
      </c>
      <c r="I47" s="235">
        <v>20</v>
      </c>
      <c r="J47" s="235">
        <v>5</v>
      </c>
      <c r="K47" s="235" t="s">
        <v>89</v>
      </c>
      <c r="L47" s="235" t="s">
        <v>89</v>
      </c>
      <c r="M47" s="239"/>
      <c r="N47" s="15"/>
      <c r="P47" s="104"/>
    </row>
    <row r="48" spans="1:16" ht="13.5">
      <c r="A48" s="103"/>
      <c r="B48" s="169"/>
      <c r="C48" s="169" t="s">
        <v>232</v>
      </c>
      <c r="D48" s="275">
        <v>703</v>
      </c>
      <c r="E48" s="235">
        <v>463</v>
      </c>
      <c r="F48" s="235">
        <v>131</v>
      </c>
      <c r="G48" s="235">
        <v>66</v>
      </c>
      <c r="H48" s="235">
        <v>31</v>
      </c>
      <c r="I48" s="235">
        <v>9</v>
      </c>
      <c r="J48" s="235">
        <v>3</v>
      </c>
      <c r="K48" s="235" t="s">
        <v>89</v>
      </c>
      <c r="L48" s="235" t="s">
        <v>89</v>
      </c>
      <c r="M48" s="239"/>
      <c r="N48" s="15"/>
      <c r="P48" s="104"/>
    </row>
    <row r="49" spans="1:16" ht="13.5">
      <c r="A49" s="103"/>
      <c r="B49" s="169"/>
      <c r="C49" s="169" t="s">
        <v>233</v>
      </c>
      <c r="D49" s="275">
        <v>519</v>
      </c>
      <c r="E49" s="235">
        <v>182</v>
      </c>
      <c r="F49" s="235">
        <v>153</v>
      </c>
      <c r="G49" s="235">
        <v>101</v>
      </c>
      <c r="H49" s="235">
        <v>70</v>
      </c>
      <c r="I49" s="235">
        <v>11</v>
      </c>
      <c r="J49" s="235">
        <v>2</v>
      </c>
      <c r="K49" s="235" t="s">
        <v>89</v>
      </c>
      <c r="L49" s="235" t="s">
        <v>89</v>
      </c>
      <c r="M49" s="239"/>
      <c r="N49" s="15"/>
      <c r="P49" s="104"/>
    </row>
    <row r="50" spans="1:16" ht="13.5">
      <c r="A50" s="103"/>
      <c r="B50" s="389" t="s">
        <v>259</v>
      </c>
      <c r="C50" s="390"/>
      <c r="D50" s="275">
        <v>2343</v>
      </c>
      <c r="E50" s="235">
        <v>1446</v>
      </c>
      <c r="F50" s="235">
        <v>461</v>
      </c>
      <c r="G50" s="235">
        <v>264</v>
      </c>
      <c r="H50" s="235">
        <v>132</v>
      </c>
      <c r="I50" s="235">
        <v>29</v>
      </c>
      <c r="J50" s="235">
        <v>7</v>
      </c>
      <c r="K50" s="235">
        <v>4</v>
      </c>
      <c r="L50" s="235">
        <v>1</v>
      </c>
      <c r="M50" s="239"/>
      <c r="N50" s="15"/>
      <c r="P50" s="104"/>
    </row>
    <row r="51" spans="1:16" ht="13.5">
      <c r="A51" s="103"/>
      <c r="B51" s="169"/>
      <c r="C51" s="169" t="s">
        <v>232</v>
      </c>
      <c r="D51" s="275">
        <v>906</v>
      </c>
      <c r="E51" s="235">
        <v>504</v>
      </c>
      <c r="F51" s="235">
        <v>218</v>
      </c>
      <c r="G51" s="235">
        <v>113</v>
      </c>
      <c r="H51" s="235">
        <v>58</v>
      </c>
      <c r="I51" s="235">
        <v>9</v>
      </c>
      <c r="J51" s="235">
        <v>2</v>
      </c>
      <c r="K51" s="235">
        <v>2</v>
      </c>
      <c r="L51" s="235" t="s">
        <v>89</v>
      </c>
      <c r="M51" s="239"/>
      <c r="N51" s="15"/>
      <c r="P51" s="104"/>
    </row>
    <row r="52" spans="1:16" ht="13.5">
      <c r="A52" s="103"/>
      <c r="B52" s="169"/>
      <c r="C52" s="169" t="s">
        <v>233</v>
      </c>
      <c r="D52" s="275">
        <v>1437</v>
      </c>
      <c r="E52" s="235">
        <v>942</v>
      </c>
      <c r="F52" s="235">
        <v>243</v>
      </c>
      <c r="G52" s="235">
        <v>151</v>
      </c>
      <c r="H52" s="235">
        <v>74</v>
      </c>
      <c r="I52" s="235">
        <v>20</v>
      </c>
      <c r="J52" s="235">
        <v>5</v>
      </c>
      <c r="K52" s="235">
        <v>2</v>
      </c>
      <c r="L52" s="235">
        <v>1</v>
      </c>
      <c r="M52" s="239"/>
      <c r="N52" s="15"/>
      <c r="P52" s="104"/>
    </row>
    <row r="53" spans="1:16" ht="13.5">
      <c r="A53" s="103"/>
      <c r="B53" s="389" t="s">
        <v>261</v>
      </c>
      <c r="C53" s="390"/>
      <c r="D53" s="275">
        <v>1520</v>
      </c>
      <c r="E53" s="235">
        <v>856</v>
      </c>
      <c r="F53" s="235">
        <v>310</v>
      </c>
      <c r="G53" s="235">
        <v>191</v>
      </c>
      <c r="H53" s="235">
        <v>133</v>
      </c>
      <c r="I53" s="235">
        <v>26</v>
      </c>
      <c r="J53" s="235">
        <v>4</v>
      </c>
      <c r="K53" s="235" t="s">
        <v>89</v>
      </c>
      <c r="L53" s="235">
        <v>1</v>
      </c>
      <c r="M53" s="239"/>
      <c r="N53" s="15"/>
      <c r="P53" s="104"/>
    </row>
    <row r="54" spans="1:16" ht="13.5">
      <c r="A54" s="103"/>
      <c r="B54" s="389" t="s">
        <v>262</v>
      </c>
      <c r="C54" s="390"/>
      <c r="D54" s="275">
        <v>1340</v>
      </c>
      <c r="E54" s="235">
        <v>889</v>
      </c>
      <c r="F54" s="235">
        <v>252</v>
      </c>
      <c r="G54" s="235">
        <v>103</v>
      </c>
      <c r="H54" s="235">
        <v>74</v>
      </c>
      <c r="I54" s="235">
        <v>19</v>
      </c>
      <c r="J54" s="235">
        <v>3</v>
      </c>
      <c r="K54" s="235" t="s">
        <v>89</v>
      </c>
      <c r="L54" s="235" t="s">
        <v>89</v>
      </c>
      <c r="M54" s="239"/>
      <c r="N54" s="15"/>
      <c r="P54" s="104"/>
    </row>
    <row r="55" spans="1:16" ht="13.5">
      <c r="A55" s="103"/>
      <c r="B55" s="169"/>
      <c r="C55" s="169" t="s">
        <v>232</v>
      </c>
      <c r="D55" s="275">
        <v>993</v>
      </c>
      <c r="E55" s="235">
        <v>652</v>
      </c>
      <c r="F55" s="235">
        <v>179</v>
      </c>
      <c r="G55" s="235">
        <v>83</v>
      </c>
      <c r="H55" s="235">
        <v>62</v>
      </c>
      <c r="I55" s="235">
        <v>15</v>
      </c>
      <c r="J55" s="235">
        <v>2</v>
      </c>
      <c r="K55" s="235" t="s">
        <v>89</v>
      </c>
      <c r="L55" s="235" t="s">
        <v>89</v>
      </c>
      <c r="M55" s="239"/>
      <c r="N55" s="15"/>
      <c r="P55" s="104"/>
    </row>
    <row r="56" spans="1:16" ht="13.5">
      <c r="A56" s="103"/>
      <c r="B56" s="169"/>
      <c r="C56" s="169" t="s">
        <v>233</v>
      </c>
      <c r="D56" s="275">
        <v>347</v>
      </c>
      <c r="E56" s="235">
        <v>237</v>
      </c>
      <c r="F56" s="235">
        <v>73</v>
      </c>
      <c r="G56" s="235">
        <v>20</v>
      </c>
      <c r="H56" s="235">
        <v>12</v>
      </c>
      <c r="I56" s="235">
        <v>4</v>
      </c>
      <c r="J56" s="235">
        <v>1</v>
      </c>
      <c r="K56" s="235" t="s">
        <v>89</v>
      </c>
      <c r="L56" s="235" t="s">
        <v>89</v>
      </c>
      <c r="M56" s="239"/>
      <c r="N56" s="15"/>
      <c r="P56" s="104"/>
    </row>
    <row r="57" spans="1:16" ht="13.5">
      <c r="A57" s="103"/>
      <c r="B57" s="389" t="s">
        <v>231</v>
      </c>
      <c r="C57" s="390"/>
      <c r="D57" s="275">
        <v>2644</v>
      </c>
      <c r="E57" s="235">
        <v>1791</v>
      </c>
      <c r="F57" s="235">
        <v>496</v>
      </c>
      <c r="G57" s="235">
        <v>218</v>
      </c>
      <c r="H57" s="235">
        <v>117</v>
      </c>
      <c r="I57" s="235">
        <v>22</v>
      </c>
      <c r="J57" s="235" t="s">
        <v>89</v>
      </c>
      <c r="K57" s="235" t="s">
        <v>89</v>
      </c>
      <c r="L57" s="235" t="s">
        <v>89</v>
      </c>
      <c r="M57" s="239"/>
      <c r="N57" s="15"/>
      <c r="P57" s="104"/>
    </row>
    <row r="58" spans="1:16" ht="13.5">
      <c r="A58" s="103"/>
      <c r="B58" s="169"/>
      <c r="C58" s="169" t="s">
        <v>232</v>
      </c>
      <c r="D58" s="275">
        <v>1293</v>
      </c>
      <c r="E58" s="235">
        <v>842</v>
      </c>
      <c r="F58" s="235">
        <v>264</v>
      </c>
      <c r="G58" s="235">
        <v>104</v>
      </c>
      <c r="H58" s="235">
        <v>70</v>
      </c>
      <c r="I58" s="235">
        <v>13</v>
      </c>
      <c r="J58" s="235" t="s">
        <v>89</v>
      </c>
      <c r="K58" s="235" t="s">
        <v>89</v>
      </c>
      <c r="L58" s="235" t="s">
        <v>89</v>
      </c>
      <c r="M58" s="239"/>
      <c r="N58" s="15"/>
      <c r="P58" s="104"/>
    </row>
    <row r="59" spans="1:16" ht="13.5">
      <c r="A59" s="103"/>
      <c r="B59" s="169"/>
      <c r="C59" s="169" t="s">
        <v>233</v>
      </c>
      <c r="D59" s="275">
        <v>1351</v>
      </c>
      <c r="E59" s="235">
        <v>949</v>
      </c>
      <c r="F59" s="235">
        <v>232</v>
      </c>
      <c r="G59" s="235">
        <v>114</v>
      </c>
      <c r="H59" s="235">
        <v>47</v>
      </c>
      <c r="I59" s="235">
        <v>9</v>
      </c>
      <c r="J59" s="235" t="s">
        <v>89</v>
      </c>
      <c r="K59" s="235" t="s">
        <v>89</v>
      </c>
      <c r="L59" s="235" t="s">
        <v>89</v>
      </c>
      <c r="M59" s="239"/>
      <c r="N59" s="15"/>
      <c r="P59" s="104"/>
    </row>
    <row r="60" spans="1:16" ht="13.5">
      <c r="A60" s="103"/>
      <c r="B60" s="389" t="s">
        <v>235</v>
      </c>
      <c r="C60" s="390"/>
      <c r="D60" s="275">
        <v>1956</v>
      </c>
      <c r="E60" s="235">
        <v>1121</v>
      </c>
      <c r="F60" s="235">
        <v>459</v>
      </c>
      <c r="G60" s="235">
        <v>215</v>
      </c>
      <c r="H60" s="235">
        <v>126</v>
      </c>
      <c r="I60" s="235">
        <v>24</v>
      </c>
      <c r="J60" s="235">
        <v>9</v>
      </c>
      <c r="K60" s="235">
        <v>2</v>
      </c>
      <c r="L60" s="235" t="s">
        <v>89</v>
      </c>
      <c r="M60" s="239"/>
      <c r="N60" s="15"/>
      <c r="P60" s="104"/>
    </row>
    <row r="61" spans="1:16" ht="13.5">
      <c r="A61" s="103"/>
      <c r="B61" s="169"/>
      <c r="C61" s="169" t="s">
        <v>232</v>
      </c>
      <c r="D61" s="275">
        <v>447</v>
      </c>
      <c r="E61" s="235">
        <v>291</v>
      </c>
      <c r="F61" s="235">
        <v>83</v>
      </c>
      <c r="G61" s="235">
        <v>38</v>
      </c>
      <c r="H61" s="235">
        <v>26</v>
      </c>
      <c r="I61" s="235">
        <v>5</v>
      </c>
      <c r="J61" s="235">
        <v>3</v>
      </c>
      <c r="K61" s="235">
        <v>1</v>
      </c>
      <c r="L61" s="235" t="s">
        <v>89</v>
      </c>
      <c r="M61" s="239"/>
      <c r="N61" s="15"/>
      <c r="P61" s="104"/>
    </row>
    <row r="62" spans="1:16" ht="13.5">
      <c r="A62" s="103"/>
      <c r="B62" s="169"/>
      <c r="C62" s="169" t="s">
        <v>233</v>
      </c>
      <c r="D62" s="275">
        <v>500</v>
      </c>
      <c r="E62" s="235">
        <v>307</v>
      </c>
      <c r="F62" s="235">
        <v>122</v>
      </c>
      <c r="G62" s="235">
        <v>41</v>
      </c>
      <c r="H62" s="235">
        <v>25</v>
      </c>
      <c r="I62" s="235">
        <v>3</v>
      </c>
      <c r="J62" s="235">
        <v>2</v>
      </c>
      <c r="K62" s="235" t="s">
        <v>89</v>
      </c>
      <c r="L62" s="235" t="s">
        <v>89</v>
      </c>
      <c r="M62" s="239"/>
      <c r="N62" s="15"/>
      <c r="P62" s="104"/>
    </row>
    <row r="63" spans="1:16" ht="13.5">
      <c r="A63" s="103"/>
      <c r="B63" s="169"/>
      <c r="C63" s="169" t="s">
        <v>234</v>
      </c>
      <c r="D63" s="275">
        <v>1009</v>
      </c>
      <c r="E63" s="235">
        <v>523</v>
      </c>
      <c r="F63" s="235">
        <v>254</v>
      </c>
      <c r="G63" s="235">
        <v>136</v>
      </c>
      <c r="H63" s="235">
        <v>75</v>
      </c>
      <c r="I63" s="235">
        <v>16</v>
      </c>
      <c r="J63" s="235">
        <v>4</v>
      </c>
      <c r="K63" s="235">
        <v>1</v>
      </c>
      <c r="L63" s="235" t="s">
        <v>89</v>
      </c>
      <c r="M63" s="239"/>
      <c r="N63" s="15"/>
      <c r="P63" s="104"/>
    </row>
    <row r="64" spans="1:16" ht="13.5">
      <c r="A64" s="103"/>
      <c r="B64" s="389" t="s">
        <v>238</v>
      </c>
      <c r="C64" s="390"/>
      <c r="D64" s="275">
        <v>2242</v>
      </c>
      <c r="E64" s="235">
        <v>786</v>
      </c>
      <c r="F64" s="235">
        <v>610</v>
      </c>
      <c r="G64" s="235">
        <v>415</v>
      </c>
      <c r="H64" s="235">
        <v>348</v>
      </c>
      <c r="I64" s="235">
        <v>71</v>
      </c>
      <c r="J64" s="235">
        <v>7</v>
      </c>
      <c r="K64" s="235">
        <v>5</v>
      </c>
      <c r="L64" s="235" t="s">
        <v>89</v>
      </c>
      <c r="M64" s="239"/>
      <c r="N64" s="15"/>
      <c r="P64" s="104"/>
    </row>
    <row r="65" spans="1:16" ht="13.5">
      <c r="A65" s="103"/>
      <c r="B65" s="169"/>
      <c r="C65" s="169" t="s">
        <v>232</v>
      </c>
      <c r="D65" s="275">
        <v>616</v>
      </c>
      <c r="E65" s="235">
        <v>202</v>
      </c>
      <c r="F65" s="235">
        <v>184</v>
      </c>
      <c r="G65" s="235">
        <v>117</v>
      </c>
      <c r="H65" s="235">
        <v>95</v>
      </c>
      <c r="I65" s="235">
        <v>13</v>
      </c>
      <c r="J65" s="235">
        <v>3</v>
      </c>
      <c r="K65" s="235">
        <v>2</v>
      </c>
      <c r="L65" s="235" t="s">
        <v>89</v>
      </c>
      <c r="M65" s="239"/>
      <c r="N65" s="15"/>
      <c r="P65" s="104"/>
    </row>
    <row r="66" spans="1:16" ht="13.5">
      <c r="A66" s="103"/>
      <c r="B66" s="169"/>
      <c r="C66" s="169" t="s">
        <v>233</v>
      </c>
      <c r="D66" s="275">
        <v>1050</v>
      </c>
      <c r="E66" s="235">
        <v>365</v>
      </c>
      <c r="F66" s="235">
        <v>280</v>
      </c>
      <c r="G66" s="235">
        <v>200</v>
      </c>
      <c r="H66" s="235">
        <v>171</v>
      </c>
      <c r="I66" s="235">
        <v>32</v>
      </c>
      <c r="J66" s="235">
        <v>2</v>
      </c>
      <c r="K66" s="235" t="s">
        <v>89</v>
      </c>
      <c r="L66" s="235" t="s">
        <v>89</v>
      </c>
      <c r="M66" s="239"/>
      <c r="N66" s="15"/>
      <c r="P66" s="104"/>
    </row>
    <row r="67" spans="1:16" ht="13.5">
      <c r="A67" s="103"/>
      <c r="B67" s="169"/>
      <c r="C67" s="169" t="s">
        <v>234</v>
      </c>
      <c r="D67" s="275">
        <v>576</v>
      </c>
      <c r="E67" s="235">
        <v>219</v>
      </c>
      <c r="F67" s="235">
        <v>146</v>
      </c>
      <c r="G67" s="235">
        <v>98</v>
      </c>
      <c r="H67" s="235">
        <v>82</v>
      </c>
      <c r="I67" s="235">
        <v>26</v>
      </c>
      <c r="J67" s="235">
        <v>2</v>
      </c>
      <c r="K67" s="235">
        <v>3</v>
      </c>
      <c r="L67" s="235" t="s">
        <v>89</v>
      </c>
      <c r="M67" s="239"/>
      <c r="N67" s="15"/>
      <c r="P67" s="104"/>
    </row>
    <row r="68" spans="1:16" ht="13.5">
      <c r="A68" s="103"/>
      <c r="B68" s="389" t="s">
        <v>240</v>
      </c>
      <c r="C68" s="390"/>
      <c r="D68" s="275">
        <v>2824</v>
      </c>
      <c r="E68" s="235">
        <v>942</v>
      </c>
      <c r="F68" s="235">
        <v>888</v>
      </c>
      <c r="G68" s="235">
        <v>535</v>
      </c>
      <c r="H68" s="235">
        <v>377</v>
      </c>
      <c r="I68" s="235">
        <v>73</v>
      </c>
      <c r="J68" s="235">
        <v>8</v>
      </c>
      <c r="K68" s="235">
        <v>1</v>
      </c>
      <c r="L68" s="235">
        <v>6</v>
      </c>
      <c r="M68" s="239"/>
      <c r="N68" s="15"/>
      <c r="P68" s="104"/>
    </row>
    <row r="69" spans="1:16" ht="13.5">
      <c r="A69" s="103"/>
      <c r="B69" s="169"/>
      <c r="C69" s="169" t="s">
        <v>232</v>
      </c>
      <c r="D69" s="275">
        <v>1027</v>
      </c>
      <c r="E69" s="235">
        <v>299</v>
      </c>
      <c r="F69" s="235">
        <v>370</v>
      </c>
      <c r="G69" s="235">
        <v>189</v>
      </c>
      <c r="H69" s="235">
        <v>138</v>
      </c>
      <c r="I69" s="235">
        <v>27</v>
      </c>
      <c r="J69" s="235">
        <v>4</v>
      </c>
      <c r="K69" s="235" t="s">
        <v>89</v>
      </c>
      <c r="L69" s="235" t="s">
        <v>89</v>
      </c>
      <c r="M69" s="239"/>
      <c r="N69" s="15"/>
      <c r="P69" s="104"/>
    </row>
    <row r="70" spans="1:16" ht="13.5">
      <c r="A70" s="103"/>
      <c r="B70" s="169"/>
      <c r="C70" s="169" t="s">
        <v>233</v>
      </c>
      <c r="D70" s="275">
        <v>510</v>
      </c>
      <c r="E70" s="235">
        <v>250</v>
      </c>
      <c r="F70" s="235">
        <v>113</v>
      </c>
      <c r="G70" s="235">
        <v>70</v>
      </c>
      <c r="H70" s="235">
        <v>64</v>
      </c>
      <c r="I70" s="235">
        <v>11</v>
      </c>
      <c r="J70" s="235">
        <v>1</v>
      </c>
      <c r="K70" s="235">
        <v>1</v>
      </c>
      <c r="L70" s="235">
        <v>6</v>
      </c>
      <c r="M70" s="239"/>
      <c r="N70" s="15"/>
      <c r="P70" s="104"/>
    </row>
    <row r="71" spans="1:16" ht="13.5">
      <c r="A71" s="103"/>
      <c r="B71" s="169"/>
      <c r="C71" s="169" t="s">
        <v>234</v>
      </c>
      <c r="D71" s="275">
        <v>1287</v>
      </c>
      <c r="E71" s="235">
        <v>393</v>
      </c>
      <c r="F71" s="235">
        <v>405</v>
      </c>
      <c r="G71" s="235">
        <v>276</v>
      </c>
      <c r="H71" s="235">
        <v>175</v>
      </c>
      <c r="I71" s="235">
        <v>35</v>
      </c>
      <c r="J71" s="235">
        <v>3</v>
      </c>
      <c r="K71" s="235" t="s">
        <v>89</v>
      </c>
      <c r="L71" s="235" t="s">
        <v>89</v>
      </c>
      <c r="M71" s="239"/>
      <c r="N71" s="15"/>
      <c r="P71" s="104"/>
    </row>
    <row r="72" spans="1:16" ht="13.5">
      <c r="A72" s="103"/>
      <c r="B72" s="389" t="s">
        <v>242</v>
      </c>
      <c r="C72" s="390"/>
      <c r="D72" s="275">
        <v>7749</v>
      </c>
      <c r="E72" s="235">
        <v>2364</v>
      </c>
      <c r="F72" s="235">
        <v>2174</v>
      </c>
      <c r="G72" s="235">
        <v>1622</v>
      </c>
      <c r="H72" s="235">
        <v>1295</v>
      </c>
      <c r="I72" s="235">
        <v>262</v>
      </c>
      <c r="J72" s="235">
        <v>20</v>
      </c>
      <c r="K72" s="235">
        <v>12</v>
      </c>
      <c r="L72" s="235">
        <v>5</v>
      </c>
      <c r="M72" s="239"/>
      <c r="N72" s="15"/>
      <c r="P72" s="104"/>
    </row>
    <row r="73" spans="1:16" ht="13.5">
      <c r="A73" s="103"/>
      <c r="B73" s="169"/>
      <c r="C73" s="169" t="s">
        <v>232</v>
      </c>
      <c r="D73" s="275">
        <v>2593</v>
      </c>
      <c r="E73" s="235">
        <v>657</v>
      </c>
      <c r="F73" s="235">
        <v>741</v>
      </c>
      <c r="G73" s="235">
        <v>574</v>
      </c>
      <c r="H73" s="235">
        <v>516</v>
      </c>
      <c r="I73" s="235">
        <v>100</v>
      </c>
      <c r="J73" s="235">
        <v>4</v>
      </c>
      <c r="K73" s="235">
        <v>1</v>
      </c>
      <c r="L73" s="235" t="s">
        <v>89</v>
      </c>
      <c r="M73" s="239"/>
      <c r="N73" s="15"/>
      <c r="P73" s="104"/>
    </row>
    <row r="74" spans="1:16" ht="13.5">
      <c r="A74" s="159"/>
      <c r="B74" s="76"/>
      <c r="C74" s="76" t="s">
        <v>233</v>
      </c>
      <c r="D74" s="275">
        <v>5156</v>
      </c>
      <c r="E74" s="236">
        <v>1707</v>
      </c>
      <c r="F74" s="236">
        <v>1433</v>
      </c>
      <c r="G74" s="236">
        <v>1048</v>
      </c>
      <c r="H74" s="236">
        <v>779</v>
      </c>
      <c r="I74" s="236">
        <v>162</v>
      </c>
      <c r="J74" s="236">
        <v>16</v>
      </c>
      <c r="K74" s="236">
        <v>11</v>
      </c>
      <c r="L74" s="236">
        <v>5</v>
      </c>
      <c r="M74" s="239"/>
      <c r="N74" s="15"/>
      <c r="P74" s="104"/>
    </row>
    <row r="75" spans="1:16" ht="13.5">
      <c r="A75" s="103"/>
      <c r="B75" s="389" t="s">
        <v>245</v>
      </c>
      <c r="C75" s="390"/>
      <c r="D75" s="275">
        <v>4609</v>
      </c>
      <c r="E75" s="235">
        <v>1896</v>
      </c>
      <c r="F75" s="235">
        <v>1206</v>
      </c>
      <c r="G75" s="235">
        <v>839</v>
      </c>
      <c r="H75" s="235">
        <v>534</v>
      </c>
      <c r="I75" s="235">
        <v>112</v>
      </c>
      <c r="J75" s="235">
        <v>18</v>
      </c>
      <c r="K75" s="235">
        <v>4</v>
      </c>
      <c r="L75" s="235">
        <v>4</v>
      </c>
      <c r="M75" s="239"/>
      <c r="N75" s="15"/>
      <c r="P75" s="104"/>
    </row>
    <row r="76" spans="1:16" ht="13.5">
      <c r="A76" s="103"/>
      <c r="B76" s="169"/>
      <c r="C76" s="169" t="s">
        <v>232</v>
      </c>
      <c r="D76" s="275">
        <v>2329</v>
      </c>
      <c r="E76" s="235">
        <v>1000</v>
      </c>
      <c r="F76" s="235">
        <v>583</v>
      </c>
      <c r="G76" s="235">
        <v>409</v>
      </c>
      <c r="H76" s="235">
        <v>267</v>
      </c>
      <c r="I76" s="235">
        <v>56</v>
      </c>
      <c r="J76" s="235">
        <v>11</v>
      </c>
      <c r="K76" s="235">
        <v>3</v>
      </c>
      <c r="L76" s="235">
        <v>1</v>
      </c>
      <c r="M76" s="239"/>
      <c r="N76" s="15"/>
      <c r="P76" s="104"/>
    </row>
    <row r="77" spans="1:16" ht="13.5">
      <c r="A77" s="103"/>
      <c r="B77" s="169"/>
      <c r="C77" s="169" t="s">
        <v>233</v>
      </c>
      <c r="D77" s="275">
        <v>1087</v>
      </c>
      <c r="E77" s="235">
        <v>421</v>
      </c>
      <c r="F77" s="235">
        <v>288</v>
      </c>
      <c r="G77" s="235">
        <v>210</v>
      </c>
      <c r="H77" s="235">
        <v>146</v>
      </c>
      <c r="I77" s="235">
        <v>18</v>
      </c>
      <c r="J77" s="235">
        <v>4</v>
      </c>
      <c r="K77" s="235" t="s">
        <v>89</v>
      </c>
      <c r="L77" s="235">
        <v>1</v>
      </c>
      <c r="M77" s="239"/>
      <c r="N77" s="15"/>
      <c r="P77" s="104"/>
    </row>
    <row r="78" spans="1:16" ht="13.5">
      <c r="A78" s="103"/>
      <c r="B78" s="169"/>
      <c r="C78" s="169" t="s">
        <v>234</v>
      </c>
      <c r="D78" s="275">
        <v>1193</v>
      </c>
      <c r="E78" s="235">
        <v>475</v>
      </c>
      <c r="F78" s="235">
        <v>335</v>
      </c>
      <c r="G78" s="235">
        <v>220</v>
      </c>
      <c r="H78" s="235">
        <v>121</v>
      </c>
      <c r="I78" s="235">
        <v>38</v>
      </c>
      <c r="J78" s="235">
        <v>3</v>
      </c>
      <c r="K78" s="235">
        <v>1</v>
      </c>
      <c r="L78" s="235">
        <v>2</v>
      </c>
      <c r="M78" s="239"/>
      <c r="N78" s="15"/>
      <c r="P78" s="104"/>
    </row>
    <row r="79" spans="1:16" ht="13.5">
      <c r="A79" s="103"/>
      <c r="B79" s="389" t="s">
        <v>247</v>
      </c>
      <c r="C79" s="390"/>
      <c r="D79" s="275">
        <v>14284</v>
      </c>
      <c r="E79" s="235">
        <v>4174</v>
      </c>
      <c r="F79" s="235">
        <v>4374</v>
      </c>
      <c r="G79" s="235">
        <v>3163</v>
      </c>
      <c r="H79" s="235">
        <v>2204</v>
      </c>
      <c r="I79" s="235">
        <v>339</v>
      </c>
      <c r="J79" s="235">
        <v>26</v>
      </c>
      <c r="K79" s="235">
        <v>4</v>
      </c>
      <c r="L79" s="235">
        <v>2</v>
      </c>
      <c r="M79" s="239"/>
      <c r="N79" s="15"/>
      <c r="P79" s="104"/>
    </row>
    <row r="80" spans="1:16" ht="13.5">
      <c r="A80" s="103"/>
      <c r="B80" s="169"/>
      <c r="C80" s="169" t="s">
        <v>232</v>
      </c>
      <c r="D80" s="275">
        <v>1867</v>
      </c>
      <c r="E80" s="235">
        <v>580</v>
      </c>
      <c r="F80" s="235">
        <v>715</v>
      </c>
      <c r="G80" s="235">
        <v>366</v>
      </c>
      <c r="H80" s="235">
        <v>179</v>
      </c>
      <c r="I80" s="235">
        <v>25</v>
      </c>
      <c r="J80" s="235">
        <v>1</v>
      </c>
      <c r="K80" s="235">
        <v>1</v>
      </c>
      <c r="L80" s="235">
        <v>1</v>
      </c>
      <c r="M80" s="239"/>
      <c r="N80" s="15"/>
      <c r="P80" s="104"/>
    </row>
    <row r="81" spans="1:16" ht="13.5">
      <c r="A81" s="103"/>
      <c r="B81" s="169"/>
      <c r="C81" s="169" t="s">
        <v>233</v>
      </c>
      <c r="D81" s="275">
        <v>1520</v>
      </c>
      <c r="E81" s="235">
        <v>401</v>
      </c>
      <c r="F81" s="235">
        <v>463</v>
      </c>
      <c r="G81" s="235">
        <v>328</v>
      </c>
      <c r="H81" s="235">
        <v>283</v>
      </c>
      <c r="I81" s="235">
        <v>43</v>
      </c>
      <c r="J81" s="235">
        <v>1</v>
      </c>
      <c r="K81" s="235">
        <v>1</v>
      </c>
      <c r="L81" s="235" t="s">
        <v>89</v>
      </c>
      <c r="M81" s="239"/>
      <c r="N81" s="15"/>
      <c r="P81" s="104"/>
    </row>
    <row r="82" spans="1:16" ht="13.5">
      <c r="A82" s="103"/>
      <c r="B82" s="169"/>
      <c r="C82" s="169" t="s">
        <v>234</v>
      </c>
      <c r="D82" s="275">
        <v>3444</v>
      </c>
      <c r="E82" s="235">
        <v>1035</v>
      </c>
      <c r="F82" s="235">
        <v>1034</v>
      </c>
      <c r="G82" s="235">
        <v>799</v>
      </c>
      <c r="H82" s="235">
        <v>510</v>
      </c>
      <c r="I82" s="235">
        <v>60</v>
      </c>
      <c r="J82" s="235">
        <v>5</v>
      </c>
      <c r="K82" s="235">
        <v>1</v>
      </c>
      <c r="L82" s="235" t="s">
        <v>89</v>
      </c>
      <c r="M82" s="239"/>
      <c r="N82" s="15"/>
      <c r="P82" s="104"/>
    </row>
    <row r="83" spans="1:16" ht="13.5">
      <c r="A83" s="103"/>
      <c r="B83" s="169"/>
      <c r="C83" s="169" t="s">
        <v>241</v>
      </c>
      <c r="D83" s="275">
        <v>4711</v>
      </c>
      <c r="E83" s="235">
        <v>1293</v>
      </c>
      <c r="F83" s="235">
        <v>1383</v>
      </c>
      <c r="G83" s="235">
        <v>1051</v>
      </c>
      <c r="H83" s="235">
        <v>833</v>
      </c>
      <c r="I83" s="235">
        <v>141</v>
      </c>
      <c r="J83" s="235">
        <v>9</v>
      </c>
      <c r="K83" s="235">
        <v>1</v>
      </c>
      <c r="L83" s="235" t="s">
        <v>89</v>
      </c>
      <c r="M83" s="239"/>
      <c r="N83" s="15"/>
      <c r="P83" s="104"/>
    </row>
    <row r="84" spans="1:16" ht="13.5">
      <c r="A84" s="103"/>
      <c r="B84" s="169"/>
      <c r="C84" s="169" t="s">
        <v>243</v>
      </c>
      <c r="D84" s="275">
        <v>1626</v>
      </c>
      <c r="E84" s="235">
        <v>549</v>
      </c>
      <c r="F84" s="235">
        <v>469</v>
      </c>
      <c r="G84" s="235">
        <v>334</v>
      </c>
      <c r="H84" s="235">
        <v>216</v>
      </c>
      <c r="I84" s="235">
        <v>51</v>
      </c>
      <c r="J84" s="235">
        <v>7</v>
      </c>
      <c r="K84" s="235" t="s">
        <v>89</v>
      </c>
      <c r="L84" s="235">
        <v>1</v>
      </c>
      <c r="M84" s="239"/>
      <c r="N84" s="15"/>
      <c r="P84" s="104"/>
    </row>
    <row r="85" spans="1:16" ht="13.5">
      <c r="A85" s="103"/>
      <c r="B85" s="169"/>
      <c r="C85" s="169" t="s">
        <v>249</v>
      </c>
      <c r="D85" s="275">
        <v>1116</v>
      </c>
      <c r="E85" s="235">
        <v>316</v>
      </c>
      <c r="F85" s="235">
        <v>310</v>
      </c>
      <c r="G85" s="235">
        <v>285</v>
      </c>
      <c r="H85" s="235">
        <v>183</v>
      </c>
      <c r="I85" s="235">
        <v>19</v>
      </c>
      <c r="J85" s="235">
        <v>3</v>
      </c>
      <c r="K85" s="235" t="s">
        <v>89</v>
      </c>
      <c r="L85" s="235" t="s">
        <v>89</v>
      </c>
      <c r="M85" s="239"/>
      <c r="N85" s="15"/>
      <c r="P85" s="104"/>
    </row>
    <row r="86" spans="1:16" ht="13.5">
      <c r="A86" s="103"/>
      <c r="B86" s="389" t="s">
        <v>250</v>
      </c>
      <c r="C86" s="390"/>
      <c r="D86" s="275">
        <v>10489</v>
      </c>
      <c r="E86" s="235">
        <v>3640</v>
      </c>
      <c r="F86" s="235">
        <v>3000</v>
      </c>
      <c r="G86" s="235">
        <v>2124</v>
      </c>
      <c r="H86" s="235">
        <v>1454</v>
      </c>
      <c r="I86" s="235">
        <v>230</v>
      </c>
      <c r="J86" s="235">
        <v>35</v>
      </c>
      <c r="K86" s="235">
        <v>6</v>
      </c>
      <c r="L86" s="235">
        <v>2</v>
      </c>
      <c r="M86" s="239"/>
      <c r="N86" s="15"/>
      <c r="P86" s="104"/>
    </row>
    <row r="87" spans="1:16" ht="13.5">
      <c r="A87" s="103"/>
      <c r="B87" s="169"/>
      <c r="C87" s="169" t="s">
        <v>232</v>
      </c>
      <c r="D87" s="275">
        <v>7998</v>
      </c>
      <c r="E87" s="235">
        <v>2904</v>
      </c>
      <c r="F87" s="235">
        <v>2189</v>
      </c>
      <c r="G87" s="235">
        <v>1592</v>
      </c>
      <c r="H87" s="235">
        <v>1136</v>
      </c>
      <c r="I87" s="235">
        <v>156</v>
      </c>
      <c r="J87" s="235">
        <v>18</v>
      </c>
      <c r="K87" s="235">
        <v>3</v>
      </c>
      <c r="L87" s="235">
        <v>1</v>
      </c>
      <c r="M87" s="239"/>
      <c r="N87" s="15"/>
      <c r="P87" s="104"/>
    </row>
    <row r="88" spans="1:16" ht="13.5">
      <c r="A88" s="103"/>
      <c r="B88" s="169"/>
      <c r="C88" s="169" t="s">
        <v>233</v>
      </c>
      <c r="D88" s="275">
        <v>2491</v>
      </c>
      <c r="E88" s="235">
        <v>736</v>
      </c>
      <c r="F88" s="235">
        <v>811</v>
      </c>
      <c r="G88" s="235">
        <v>532</v>
      </c>
      <c r="H88" s="235">
        <v>318</v>
      </c>
      <c r="I88" s="235">
        <v>74</v>
      </c>
      <c r="J88" s="235">
        <v>17</v>
      </c>
      <c r="K88" s="235">
        <v>3</v>
      </c>
      <c r="L88" s="235">
        <v>1</v>
      </c>
      <c r="M88" s="239"/>
      <c r="N88" s="15"/>
      <c r="P88" s="104"/>
    </row>
    <row r="89" spans="1:16" ht="13.5">
      <c r="A89" s="103"/>
      <c r="B89" s="389" t="s">
        <v>252</v>
      </c>
      <c r="C89" s="390"/>
      <c r="D89" s="275">
        <v>4112</v>
      </c>
      <c r="E89" s="235">
        <v>1443</v>
      </c>
      <c r="F89" s="235">
        <v>1234</v>
      </c>
      <c r="G89" s="235">
        <v>870</v>
      </c>
      <c r="H89" s="235">
        <v>491</v>
      </c>
      <c r="I89" s="235">
        <v>64</v>
      </c>
      <c r="J89" s="235">
        <v>9</v>
      </c>
      <c r="K89" s="235">
        <v>1</v>
      </c>
      <c r="L89" s="235">
        <v>1</v>
      </c>
      <c r="M89" s="239"/>
      <c r="N89" s="15"/>
      <c r="P89" s="104"/>
    </row>
    <row r="90" spans="1:16" ht="13.5">
      <c r="A90" s="103"/>
      <c r="B90" s="169"/>
      <c r="C90" s="169" t="s">
        <v>232</v>
      </c>
      <c r="D90" s="275">
        <v>4068</v>
      </c>
      <c r="E90" s="235">
        <v>1399</v>
      </c>
      <c r="F90" s="235">
        <v>1234</v>
      </c>
      <c r="G90" s="235">
        <v>870</v>
      </c>
      <c r="H90" s="235">
        <v>491</v>
      </c>
      <c r="I90" s="235">
        <v>64</v>
      </c>
      <c r="J90" s="235">
        <v>9</v>
      </c>
      <c r="K90" s="235">
        <v>1</v>
      </c>
      <c r="L90" s="235" t="s">
        <v>89</v>
      </c>
      <c r="M90" s="239"/>
      <c r="N90" s="15"/>
      <c r="P90" s="104"/>
    </row>
    <row r="91" spans="1:16" ht="13.5">
      <c r="A91" s="103"/>
      <c r="B91" s="169"/>
      <c r="C91" s="169" t="s">
        <v>233</v>
      </c>
      <c r="D91" s="275" t="s">
        <v>89</v>
      </c>
      <c r="E91" s="235" t="s">
        <v>89</v>
      </c>
      <c r="F91" s="235" t="s">
        <v>89</v>
      </c>
      <c r="G91" s="235" t="s">
        <v>89</v>
      </c>
      <c r="H91" s="235" t="s">
        <v>89</v>
      </c>
      <c r="I91" s="235" t="s">
        <v>89</v>
      </c>
      <c r="J91" s="235" t="s">
        <v>89</v>
      </c>
      <c r="K91" s="235" t="s">
        <v>89</v>
      </c>
      <c r="L91" s="235" t="s">
        <v>89</v>
      </c>
      <c r="M91" s="239"/>
      <c r="N91" s="15"/>
      <c r="P91" s="104"/>
    </row>
    <row r="92" spans="1:16" ht="13.5">
      <c r="A92" s="103"/>
      <c r="B92" s="169"/>
      <c r="C92" s="169" t="s">
        <v>234</v>
      </c>
      <c r="D92" s="278">
        <v>44</v>
      </c>
      <c r="E92" s="279">
        <v>44</v>
      </c>
      <c r="F92" s="279" t="s">
        <v>89</v>
      </c>
      <c r="G92" s="279" t="s">
        <v>89</v>
      </c>
      <c r="H92" s="279" t="s">
        <v>89</v>
      </c>
      <c r="I92" s="279" t="s">
        <v>89</v>
      </c>
      <c r="J92" s="279" t="s">
        <v>89</v>
      </c>
      <c r="K92" s="279" t="s">
        <v>89</v>
      </c>
      <c r="L92" s="235">
        <v>1</v>
      </c>
      <c r="M92" s="239"/>
      <c r="N92" s="15"/>
      <c r="P92" s="104"/>
    </row>
    <row r="93" spans="1:16" ht="13.5">
      <c r="A93" s="103"/>
      <c r="B93" s="169"/>
      <c r="C93" s="169" t="s">
        <v>241</v>
      </c>
      <c r="D93" s="275" t="s">
        <v>89</v>
      </c>
      <c r="E93" s="235" t="s">
        <v>89</v>
      </c>
      <c r="F93" s="235" t="s">
        <v>89</v>
      </c>
      <c r="G93" s="235" t="s">
        <v>89</v>
      </c>
      <c r="H93" s="235" t="s">
        <v>89</v>
      </c>
      <c r="I93" s="235" t="s">
        <v>89</v>
      </c>
      <c r="J93" s="235" t="s">
        <v>89</v>
      </c>
      <c r="K93" s="235" t="s">
        <v>89</v>
      </c>
      <c r="L93" s="235" t="s">
        <v>89</v>
      </c>
      <c r="M93" s="239"/>
      <c r="N93" s="15"/>
      <c r="P93" s="104"/>
    </row>
    <row r="94" spans="1:16" ht="13.5">
      <c r="A94" s="103"/>
      <c r="B94" s="389" t="s">
        <v>256</v>
      </c>
      <c r="C94" s="390"/>
      <c r="D94" s="275">
        <v>5675</v>
      </c>
      <c r="E94" s="235">
        <v>1987</v>
      </c>
      <c r="F94" s="235">
        <v>2098</v>
      </c>
      <c r="G94" s="235">
        <v>991</v>
      </c>
      <c r="H94" s="235">
        <v>517</v>
      </c>
      <c r="I94" s="235">
        <v>69</v>
      </c>
      <c r="J94" s="235">
        <v>12</v>
      </c>
      <c r="K94" s="235">
        <v>1</v>
      </c>
      <c r="L94" s="235" t="s">
        <v>89</v>
      </c>
      <c r="M94" s="239"/>
      <c r="N94" s="15"/>
      <c r="P94" s="104"/>
    </row>
    <row r="95" spans="1:16" ht="13.5">
      <c r="A95" s="103"/>
      <c r="B95" s="169"/>
      <c r="C95" s="169" t="s">
        <v>232</v>
      </c>
      <c r="D95" s="275">
        <v>4802</v>
      </c>
      <c r="E95" s="235">
        <v>1727</v>
      </c>
      <c r="F95" s="235">
        <v>1804</v>
      </c>
      <c r="G95" s="235">
        <v>817</v>
      </c>
      <c r="H95" s="235">
        <v>394</v>
      </c>
      <c r="I95" s="235">
        <v>52</v>
      </c>
      <c r="J95" s="235">
        <v>8</v>
      </c>
      <c r="K95" s="235" t="s">
        <v>89</v>
      </c>
      <c r="L95" s="235" t="s">
        <v>89</v>
      </c>
      <c r="M95" s="239"/>
      <c r="N95" s="15"/>
      <c r="P95" s="104"/>
    </row>
    <row r="96" spans="1:16" ht="13.5">
      <c r="A96" s="103"/>
      <c r="B96" s="169"/>
      <c r="C96" s="169" t="s">
        <v>233</v>
      </c>
      <c r="D96" s="275">
        <v>848</v>
      </c>
      <c r="E96" s="235">
        <v>239</v>
      </c>
      <c r="F96" s="235">
        <v>292</v>
      </c>
      <c r="G96" s="235">
        <v>174</v>
      </c>
      <c r="H96" s="235">
        <v>121</v>
      </c>
      <c r="I96" s="235">
        <v>17</v>
      </c>
      <c r="J96" s="235">
        <v>4</v>
      </c>
      <c r="K96" s="235">
        <v>1</v>
      </c>
      <c r="L96" s="235" t="s">
        <v>89</v>
      </c>
      <c r="M96" s="239"/>
      <c r="N96" s="15"/>
      <c r="P96" s="104"/>
    </row>
    <row r="97" spans="1:16" ht="13.5">
      <c r="A97" s="103"/>
      <c r="B97" s="169"/>
      <c r="C97" s="169" t="s">
        <v>234</v>
      </c>
      <c r="D97" s="275">
        <v>25</v>
      </c>
      <c r="E97" s="235">
        <v>21</v>
      </c>
      <c r="F97" s="235">
        <v>2</v>
      </c>
      <c r="G97" s="235" t="s">
        <v>89</v>
      </c>
      <c r="H97" s="235">
        <v>2</v>
      </c>
      <c r="I97" s="235" t="s">
        <v>89</v>
      </c>
      <c r="J97" s="235" t="s">
        <v>89</v>
      </c>
      <c r="K97" s="235" t="s">
        <v>89</v>
      </c>
      <c r="L97" s="235" t="s">
        <v>89</v>
      </c>
      <c r="M97" s="239"/>
      <c r="N97" s="15"/>
      <c r="P97" s="104"/>
    </row>
    <row r="98" spans="1:16" ht="13.5">
      <c r="A98" s="103"/>
      <c r="B98" s="389" t="s">
        <v>258</v>
      </c>
      <c r="C98" s="390"/>
      <c r="D98" s="275">
        <v>2827</v>
      </c>
      <c r="E98" s="235">
        <v>1247</v>
      </c>
      <c r="F98" s="235">
        <v>683</v>
      </c>
      <c r="G98" s="235">
        <v>456</v>
      </c>
      <c r="H98" s="235">
        <v>347</v>
      </c>
      <c r="I98" s="235">
        <v>73</v>
      </c>
      <c r="J98" s="235">
        <v>12</v>
      </c>
      <c r="K98" s="235">
        <v>9</v>
      </c>
      <c r="L98" s="235">
        <v>2</v>
      </c>
      <c r="M98" s="239"/>
      <c r="N98" s="15"/>
      <c r="P98" s="104"/>
    </row>
    <row r="99" spans="1:16" ht="13.5">
      <c r="A99" s="103"/>
      <c r="B99" s="169"/>
      <c r="C99" s="169" t="s">
        <v>232</v>
      </c>
      <c r="D99" s="275">
        <v>1048</v>
      </c>
      <c r="E99" s="235">
        <v>403</v>
      </c>
      <c r="F99" s="235">
        <v>264</v>
      </c>
      <c r="G99" s="235">
        <v>199</v>
      </c>
      <c r="H99" s="235">
        <v>127</v>
      </c>
      <c r="I99" s="235">
        <v>43</v>
      </c>
      <c r="J99" s="235">
        <v>7</v>
      </c>
      <c r="K99" s="235">
        <v>5</v>
      </c>
      <c r="L99" s="235">
        <v>2</v>
      </c>
      <c r="M99" s="239"/>
      <c r="N99" s="15"/>
      <c r="P99" s="104"/>
    </row>
    <row r="100" spans="1:16" ht="13.5">
      <c r="A100" s="103"/>
      <c r="B100" s="169"/>
      <c r="C100" s="169" t="s">
        <v>233</v>
      </c>
      <c r="D100" s="275">
        <v>1779</v>
      </c>
      <c r="E100" s="235">
        <v>844</v>
      </c>
      <c r="F100" s="235">
        <v>419</v>
      </c>
      <c r="G100" s="235">
        <v>257</v>
      </c>
      <c r="H100" s="235">
        <v>220</v>
      </c>
      <c r="I100" s="235">
        <v>30</v>
      </c>
      <c r="J100" s="235">
        <v>5</v>
      </c>
      <c r="K100" s="235">
        <v>4</v>
      </c>
      <c r="L100" s="235" t="s">
        <v>89</v>
      </c>
      <c r="M100" s="239"/>
      <c r="N100" s="15"/>
      <c r="P100" s="104"/>
    </row>
    <row r="101" spans="1:16" ht="13.5">
      <c r="A101" s="103"/>
      <c r="B101" s="389" t="s">
        <v>260</v>
      </c>
      <c r="C101" s="390"/>
      <c r="D101" s="278">
        <v>223</v>
      </c>
      <c r="E101" s="279">
        <v>94</v>
      </c>
      <c r="F101" s="279">
        <v>82</v>
      </c>
      <c r="G101" s="279">
        <v>36</v>
      </c>
      <c r="H101" s="279">
        <v>9</v>
      </c>
      <c r="I101" s="279">
        <v>2</v>
      </c>
      <c r="J101" s="279" t="s">
        <v>89</v>
      </c>
      <c r="K101" s="279" t="s">
        <v>89</v>
      </c>
      <c r="L101" s="279">
        <v>9</v>
      </c>
      <c r="M101" s="239"/>
      <c r="N101" s="15"/>
      <c r="P101" s="104"/>
    </row>
    <row r="102" spans="1:16" ht="13.5">
      <c r="A102" s="103"/>
      <c r="B102" s="169"/>
      <c r="C102" s="169" t="s">
        <v>232</v>
      </c>
      <c r="D102" s="275" t="s">
        <v>89</v>
      </c>
      <c r="E102" s="235" t="s">
        <v>89</v>
      </c>
      <c r="F102" s="235" t="s">
        <v>89</v>
      </c>
      <c r="G102" s="235" t="s">
        <v>89</v>
      </c>
      <c r="H102" s="235" t="s">
        <v>89</v>
      </c>
      <c r="I102" s="235" t="s">
        <v>89</v>
      </c>
      <c r="J102" s="235" t="s">
        <v>89</v>
      </c>
      <c r="K102" s="235" t="s">
        <v>89</v>
      </c>
      <c r="L102" s="235" t="s">
        <v>89</v>
      </c>
      <c r="M102" s="239"/>
      <c r="N102" s="15"/>
      <c r="P102" s="104"/>
    </row>
    <row r="103" spans="1:16" ht="13.5">
      <c r="A103" s="103"/>
      <c r="B103" s="169"/>
      <c r="C103" s="169" t="s">
        <v>233</v>
      </c>
      <c r="D103" s="275">
        <v>223</v>
      </c>
      <c r="E103" s="235">
        <v>94</v>
      </c>
      <c r="F103" s="235">
        <v>82</v>
      </c>
      <c r="G103" s="235">
        <v>36</v>
      </c>
      <c r="H103" s="235">
        <v>9</v>
      </c>
      <c r="I103" s="235">
        <v>2</v>
      </c>
      <c r="J103" s="235" t="s">
        <v>89</v>
      </c>
      <c r="K103" s="235" t="s">
        <v>89</v>
      </c>
      <c r="L103" s="235">
        <v>9</v>
      </c>
      <c r="M103" s="239"/>
      <c r="N103" s="15"/>
      <c r="P103" s="104"/>
    </row>
    <row r="104" spans="1:16" ht="13.5">
      <c r="A104" s="103"/>
      <c r="B104" s="169"/>
      <c r="C104" s="169" t="s">
        <v>234</v>
      </c>
      <c r="D104" s="275" t="s">
        <v>89</v>
      </c>
      <c r="E104" s="235" t="s">
        <v>89</v>
      </c>
      <c r="F104" s="235" t="s">
        <v>89</v>
      </c>
      <c r="G104" s="235" t="s">
        <v>89</v>
      </c>
      <c r="H104" s="235" t="s">
        <v>89</v>
      </c>
      <c r="I104" s="235" t="s">
        <v>89</v>
      </c>
      <c r="J104" s="235" t="s">
        <v>89</v>
      </c>
      <c r="K104" s="235" t="s">
        <v>89</v>
      </c>
      <c r="L104" s="235" t="s">
        <v>89</v>
      </c>
      <c r="M104" s="239"/>
      <c r="N104" s="15"/>
      <c r="P104" s="104"/>
    </row>
    <row r="105" spans="1:16" ht="13.5">
      <c r="A105" s="103"/>
      <c r="B105" s="169"/>
      <c r="C105" s="169" t="s">
        <v>241</v>
      </c>
      <c r="D105" s="275" t="s">
        <v>89</v>
      </c>
      <c r="E105" s="235" t="s">
        <v>89</v>
      </c>
      <c r="F105" s="235" t="s">
        <v>89</v>
      </c>
      <c r="G105" s="235" t="s">
        <v>89</v>
      </c>
      <c r="H105" s="235" t="s">
        <v>89</v>
      </c>
      <c r="I105" s="235" t="s">
        <v>89</v>
      </c>
      <c r="J105" s="235" t="s">
        <v>89</v>
      </c>
      <c r="K105" s="235" t="s">
        <v>89</v>
      </c>
      <c r="L105" s="235" t="s">
        <v>89</v>
      </c>
      <c r="M105" s="239"/>
      <c r="N105" s="15"/>
      <c r="P105" s="104"/>
    </row>
    <row r="106" spans="1:16" ht="13.5">
      <c r="A106" s="103"/>
      <c r="B106" s="389" t="s">
        <v>264</v>
      </c>
      <c r="C106" s="390"/>
      <c r="D106" s="275">
        <v>3212</v>
      </c>
      <c r="E106" s="235">
        <v>1251</v>
      </c>
      <c r="F106" s="235">
        <v>888</v>
      </c>
      <c r="G106" s="235">
        <v>570</v>
      </c>
      <c r="H106" s="235">
        <v>401</v>
      </c>
      <c r="I106" s="235">
        <v>86</v>
      </c>
      <c r="J106" s="235">
        <v>11</v>
      </c>
      <c r="K106" s="235">
        <v>5</v>
      </c>
      <c r="L106" s="235">
        <v>1</v>
      </c>
      <c r="M106" s="239"/>
      <c r="N106" s="15"/>
      <c r="P106" s="104"/>
    </row>
    <row r="107" spans="1:16" ht="13.5">
      <c r="A107" s="103"/>
      <c r="B107" s="169"/>
      <c r="C107" s="169" t="s">
        <v>232</v>
      </c>
      <c r="D107" s="275">
        <v>1278</v>
      </c>
      <c r="E107" s="235">
        <v>590</v>
      </c>
      <c r="F107" s="235">
        <v>313</v>
      </c>
      <c r="G107" s="235">
        <v>209</v>
      </c>
      <c r="H107" s="235">
        <v>135</v>
      </c>
      <c r="I107" s="235">
        <v>25</v>
      </c>
      <c r="J107" s="235">
        <v>3</v>
      </c>
      <c r="K107" s="235">
        <v>3</v>
      </c>
      <c r="L107" s="235" t="s">
        <v>89</v>
      </c>
      <c r="M107" s="239"/>
      <c r="N107" s="15"/>
      <c r="P107" s="104"/>
    </row>
    <row r="108" spans="1:16" ht="13.5">
      <c r="A108" s="103"/>
      <c r="B108" s="169"/>
      <c r="C108" s="169" t="s">
        <v>233</v>
      </c>
      <c r="D108" s="275">
        <v>894</v>
      </c>
      <c r="E108" s="235">
        <v>404</v>
      </c>
      <c r="F108" s="235">
        <v>258</v>
      </c>
      <c r="G108" s="235">
        <v>121</v>
      </c>
      <c r="H108" s="235">
        <v>81</v>
      </c>
      <c r="I108" s="235">
        <v>26</v>
      </c>
      <c r="J108" s="235">
        <v>4</v>
      </c>
      <c r="K108" s="235" t="s">
        <v>89</v>
      </c>
      <c r="L108" s="235">
        <v>1</v>
      </c>
      <c r="M108" s="239"/>
      <c r="N108" s="15"/>
      <c r="P108" s="104"/>
    </row>
    <row r="109" spans="1:16" ht="13.5">
      <c r="A109" s="103"/>
      <c r="B109" s="169"/>
      <c r="C109" s="169" t="s">
        <v>234</v>
      </c>
      <c r="D109" s="275">
        <v>1040</v>
      </c>
      <c r="E109" s="235">
        <v>257</v>
      </c>
      <c r="F109" s="235">
        <v>317</v>
      </c>
      <c r="G109" s="235">
        <v>240</v>
      </c>
      <c r="H109" s="235">
        <v>185</v>
      </c>
      <c r="I109" s="235">
        <v>35</v>
      </c>
      <c r="J109" s="235">
        <v>4</v>
      </c>
      <c r="K109" s="235">
        <v>2</v>
      </c>
      <c r="L109" s="235" t="s">
        <v>89</v>
      </c>
      <c r="M109" s="239"/>
      <c r="N109" s="15"/>
      <c r="P109" s="104"/>
    </row>
    <row r="110" spans="1:16" ht="13.5">
      <c r="A110" s="103"/>
      <c r="B110" s="389" t="s">
        <v>266</v>
      </c>
      <c r="C110" s="390"/>
      <c r="D110" s="275">
        <v>652</v>
      </c>
      <c r="E110" s="235">
        <v>300</v>
      </c>
      <c r="F110" s="235">
        <v>155</v>
      </c>
      <c r="G110" s="235">
        <v>101</v>
      </c>
      <c r="H110" s="235">
        <v>71</v>
      </c>
      <c r="I110" s="235">
        <v>17</v>
      </c>
      <c r="J110" s="235">
        <v>4</v>
      </c>
      <c r="K110" s="235">
        <v>4</v>
      </c>
      <c r="L110" s="235">
        <v>2</v>
      </c>
      <c r="M110" s="239"/>
      <c r="N110" s="15"/>
      <c r="P110" s="104"/>
    </row>
    <row r="111" spans="1:16" ht="13.5">
      <c r="A111" s="103"/>
      <c r="B111" s="389" t="s">
        <v>267</v>
      </c>
      <c r="C111" s="390"/>
      <c r="D111" s="275">
        <v>919</v>
      </c>
      <c r="E111" s="235">
        <v>485</v>
      </c>
      <c r="F111" s="235">
        <v>195</v>
      </c>
      <c r="G111" s="235">
        <v>113</v>
      </c>
      <c r="H111" s="235">
        <v>89</v>
      </c>
      <c r="I111" s="235">
        <v>25</v>
      </c>
      <c r="J111" s="235">
        <v>11</v>
      </c>
      <c r="K111" s="235">
        <v>1</v>
      </c>
      <c r="L111" s="235">
        <v>2</v>
      </c>
      <c r="M111" s="239"/>
      <c r="N111" s="15"/>
      <c r="P111" s="104"/>
    </row>
    <row r="112" spans="1:16" ht="13.5">
      <c r="A112" s="103"/>
      <c r="B112" s="389" t="s">
        <v>268</v>
      </c>
      <c r="C112" s="390"/>
      <c r="D112" s="275">
        <v>788</v>
      </c>
      <c r="E112" s="235">
        <v>352</v>
      </c>
      <c r="F112" s="235">
        <v>223</v>
      </c>
      <c r="G112" s="235">
        <v>110</v>
      </c>
      <c r="H112" s="235">
        <v>73</v>
      </c>
      <c r="I112" s="235">
        <v>24</v>
      </c>
      <c r="J112" s="235">
        <v>2</v>
      </c>
      <c r="K112" s="235">
        <v>4</v>
      </c>
      <c r="L112" s="235">
        <v>1</v>
      </c>
      <c r="M112" s="239"/>
      <c r="N112" s="15"/>
      <c r="P112" s="104"/>
    </row>
    <row r="113" spans="1:16" ht="13.5">
      <c r="A113" s="103"/>
      <c r="B113" s="389" t="s">
        <v>269</v>
      </c>
      <c r="C113" s="390"/>
      <c r="D113" s="275">
        <v>3695</v>
      </c>
      <c r="E113" s="235">
        <v>1689</v>
      </c>
      <c r="F113" s="235">
        <v>887</v>
      </c>
      <c r="G113" s="235">
        <v>644</v>
      </c>
      <c r="H113" s="235">
        <v>379</v>
      </c>
      <c r="I113" s="235">
        <v>74</v>
      </c>
      <c r="J113" s="235">
        <v>16</v>
      </c>
      <c r="K113" s="235">
        <v>6</v>
      </c>
      <c r="L113" s="235">
        <v>2</v>
      </c>
      <c r="M113" s="239"/>
      <c r="N113" s="15"/>
      <c r="P113" s="104"/>
    </row>
    <row r="114" spans="1:16" ht="13.5">
      <c r="A114" s="103"/>
      <c r="B114" s="169"/>
      <c r="C114" s="169" t="s">
        <v>232</v>
      </c>
      <c r="D114" s="275">
        <v>1170</v>
      </c>
      <c r="E114" s="235">
        <v>389</v>
      </c>
      <c r="F114" s="235">
        <v>343</v>
      </c>
      <c r="G114" s="235">
        <v>249</v>
      </c>
      <c r="H114" s="235">
        <v>161</v>
      </c>
      <c r="I114" s="235">
        <v>22</v>
      </c>
      <c r="J114" s="235">
        <v>4</v>
      </c>
      <c r="K114" s="235">
        <v>2</v>
      </c>
      <c r="L114" s="235" t="s">
        <v>89</v>
      </c>
      <c r="M114" s="239"/>
      <c r="N114" s="15"/>
      <c r="P114" s="104"/>
    </row>
    <row r="115" spans="1:16" ht="13.5">
      <c r="A115" s="103"/>
      <c r="B115" s="169"/>
      <c r="C115" s="169" t="s">
        <v>233</v>
      </c>
      <c r="D115" s="275">
        <v>1053</v>
      </c>
      <c r="E115" s="235">
        <v>619</v>
      </c>
      <c r="F115" s="235">
        <v>195</v>
      </c>
      <c r="G115" s="235">
        <v>124</v>
      </c>
      <c r="H115" s="235">
        <v>90</v>
      </c>
      <c r="I115" s="235">
        <v>19</v>
      </c>
      <c r="J115" s="235">
        <v>4</v>
      </c>
      <c r="K115" s="235">
        <v>2</v>
      </c>
      <c r="L115" s="235">
        <v>2</v>
      </c>
      <c r="M115" s="239"/>
      <c r="N115" s="15"/>
      <c r="P115" s="104"/>
    </row>
    <row r="116" spans="1:16" ht="13.5">
      <c r="A116" s="103"/>
      <c r="B116" s="169"/>
      <c r="C116" s="169" t="s">
        <v>234</v>
      </c>
      <c r="D116" s="275">
        <v>1472</v>
      </c>
      <c r="E116" s="235">
        <v>681</v>
      </c>
      <c r="F116" s="235">
        <v>349</v>
      </c>
      <c r="G116" s="235">
        <v>271</v>
      </c>
      <c r="H116" s="235">
        <v>128</v>
      </c>
      <c r="I116" s="235">
        <v>33</v>
      </c>
      <c r="J116" s="235">
        <v>8</v>
      </c>
      <c r="K116" s="235">
        <v>2</v>
      </c>
      <c r="L116" s="235" t="s">
        <v>89</v>
      </c>
      <c r="M116" s="239"/>
      <c r="N116" s="15"/>
      <c r="P116" s="104"/>
    </row>
    <row r="117" spans="1:16" ht="13.5">
      <c r="A117" s="103"/>
      <c r="B117" s="389" t="s">
        <v>272</v>
      </c>
      <c r="C117" s="390"/>
      <c r="D117" s="275">
        <v>2740</v>
      </c>
      <c r="E117" s="235">
        <v>1172</v>
      </c>
      <c r="F117" s="235">
        <v>685</v>
      </c>
      <c r="G117" s="235">
        <v>474</v>
      </c>
      <c r="H117" s="235">
        <v>314</v>
      </c>
      <c r="I117" s="235">
        <v>81</v>
      </c>
      <c r="J117" s="235">
        <v>13</v>
      </c>
      <c r="K117" s="235">
        <v>1</v>
      </c>
      <c r="L117" s="235" t="s">
        <v>89</v>
      </c>
      <c r="M117" s="239"/>
      <c r="N117" s="15"/>
      <c r="P117" s="104"/>
    </row>
    <row r="118" spans="1:16" ht="13.5">
      <c r="A118" s="103"/>
      <c r="B118" s="169"/>
      <c r="C118" s="169" t="s">
        <v>232</v>
      </c>
      <c r="D118" s="275">
        <v>1504</v>
      </c>
      <c r="E118" s="235">
        <v>750</v>
      </c>
      <c r="F118" s="235">
        <v>332</v>
      </c>
      <c r="G118" s="235">
        <v>220</v>
      </c>
      <c r="H118" s="235">
        <v>151</v>
      </c>
      <c r="I118" s="235">
        <v>43</v>
      </c>
      <c r="J118" s="235">
        <v>7</v>
      </c>
      <c r="K118" s="235">
        <v>1</v>
      </c>
      <c r="L118" s="235" t="s">
        <v>89</v>
      </c>
      <c r="M118" s="239"/>
      <c r="N118" s="15"/>
      <c r="P118" s="104"/>
    </row>
    <row r="119" spans="1:16" ht="13.5">
      <c r="A119" s="103"/>
      <c r="B119" s="169"/>
      <c r="C119" s="169" t="s">
        <v>233</v>
      </c>
      <c r="D119" s="275">
        <v>1236</v>
      </c>
      <c r="E119" s="235">
        <v>422</v>
      </c>
      <c r="F119" s="235">
        <v>353</v>
      </c>
      <c r="G119" s="235">
        <v>254</v>
      </c>
      <c r="H119" s="235">
        <v>163</v>
      </c>
      <c r="I119" s="235">
        <v>38</v>
      </c>
      <c r="J119" s="235">
        <v>6</v>
      </c>
      <c r="K119" s="235" t="s">
        <v>89</v>
      </c>
      <c r="L119" s="235" t="s">
        <v>89</v>
      </c>
      <c r="M119" s="239"/>
      <c r="N119" s="15"/>
      <c r="P119" s="104"/>
    </row>
    <row r="120" spans="1:16" ht="13.5">
      <c r="A120" s="103"/>
      <c r="B120" s="389" t="s">
        <v>273</v>
      </c>
      <c r="C120" s="390"/>
      <c r="D120" s="275">
        <v>2647</v>
      </c>
      <c r="E120" s="235">
        <v>1548</v>
      </c>
      <c r="F120" s="235">
        <v>507</v>
      </c>
      <c r="G120" s="235">
        <v>332</v>
      </c>
      <c r="H120" s="235">
        <v>191</v>
      </c>
      <c r="I120" s="235">
        <v>49</v>
      </c>
      <c r="J120" s="235">
        <v>17</v>
      </c>
      <c r="K120" s="235">
        <v>3</v>
      </c>
      <c r="L120" s="235">
        <v>6</v>
      </c>
      <c r="M120" s="239"/>
      <c r="N120" s="15"/>
      <c r="P120" s="104"/>
    </row>
    <row r="121" spans="1:16" ht="13.5">
      <c r="A121" s="103"/>
      <c r="B121" s="169"/>
      <c r="C121" s="169" t="s">
        <v>232</v>
      </c>
      <c r="D121" s="275">
        <v>1295</v>
      </c>
      <c r="E121" s="235">
        <v>708</v>
      </c>
      <c r="F121" s="235">
        <v>263</v>
      </c>
      <c r="G121" s="235">
        <v>196</v>
      </c>
      <c r="H121" s="235">
        <v>95</v>
      </c>
      <c r="I121" s="235">
        <v>25</v>
      </c>
      <c r="J121" s="235">
        <v>8</v>
      </c>
      <c r="K121" s="235" t="s">
        <v>89</v>
      </c>
      <c r="L121" s="235">
        <v>1</v>
      </c>
      <c r="M121" s="239"/>
      <c r="N121" s="15"/>
      <c r="P121" s="104"/>
    </row>
    <row r="122" spans="1:16" ht="13.5">
      <c r="A122" s="103"/>
      <c r="B122" s="169"/>
      <c r="C122" s="169" t="s">
        <v>233</v>
      </c>
      <c r="D122" s="275">
        <v>1352</v>
      </c>
      <c r="E122" s="235">
        <v>840</v>
      </c>
      <c r="F122" s="235">
        <v>244</v>
      </c>
      <c r="G122" s="235">
        <v>136</v>
      </c>
      <c r="H122" s="235">
        <v>96</v>
      </c>
      <c r="I122" s="235">
        <v>24</v>
      </c>
      <c r="J122" s="235">
        <v>9</v>
      </c>
      <c r="K122" s="235">
        <v>3</v>
      </c>
      <c r="L122" s="235">
        <v>5</v>
      </c>
      <c r="M122" s="239"/>
      <c r="N122" s="15"/>
      <c r="P122" s="104"/>
    </row>
    <row r="123" spans="1:16" ht="13.5">
      <c r="A123" s="103"/>
      <c r="B123" s="389" t="s">
        <v>275</v>
      </c>
      <c r="C123" s="390"/>
      <c r="D123" s="275">
        <v>2040</v>
      </c>
      <c r="E123" s="235">
        <v>1292</v>
      </c>
      <c r="F123" s="235">
        <v>396</v>
      </c>
      <c r="G123" s="235">
        <v>228</v>
      </c>
      <c r="H123" s="235">
        <v>103</v>
      </c>
      <c r="I123" s="235">
        <v>18</v>
      </c>
      <c r="J123" s="235">
        <v>2</v>
      </c>
      <c r="K123" s="235">
        <v>1</v>
      </c>
      <c r="L123" s="235">
        <v>2</v>
      </c>
      <c r="M123" s="239"/>
      <c r="N123" s="15"/>
      <c r="P123" s="104"/>
    </row>
    <row r="124" spans="1:16" ht="13.5">
      <c r="A124" s="103"/>
      <c r="B124" s="169"/>
      <c r="C124" s="169" t="s">
        <v>232</v>
      </c>
      <c r="D124" s="275">
        <v>1421</v>
      </c>
      <c r="E124" s="235">
        <v>883</v>
      </c>
      <c r="F124" s="235">
        <v>278</v>
      </c>
      <c r="G124" s="235">
        <v>170</v>
      </c>
      <c r="H124" s="235">
        <v>77</v>
      </c>
      <c r="I124" s="235">
        <v>11</v>
      </c>
      <c r="J124" s="235">
        <v>1</v>
      </c>
      <c r="K124" s="235">
        <v>1</v>
      </c>
      <c r="L124" s="235" t="s">
        <v>89</v>
      </c>
      <c r="M124" s="239"/>
      <c r="N124" s="15"/>
      <c r="P124" s="104"/>
    </row>
    <row r="125" spans="1:16" ht="13.5">
      <c r="A125" s="103"/>
      <c r="B125" s="169"/>
      <c r="C125" s="169" t="s">
        <v>233</v>
      </c>
      <c r="D125" s="275">
        <v>619</v>
      </c>
      <c r="E125" s="235">
        <v>409</v>
      </c>
      <c r="F125" s="235">
        <v>118</v>
      </c>
      <c r="G125" s="235">
        <v>58</v>
      </c>
      <c r="H125" s="235">
        <v>26</v>
      </c>
      <c r="I125" s="235">
        <v>7</v>
      </c>
      <c r="J125" s="235">
        <v>1</v>
      </c>
      <c r="K125" s="235" t="s">
        <v>89</v>
      </c>
      <c r="L125" s="235">
        <v>2</v>
      </c>
      <c r="M125" s="239"/>
      <c r="N125" s="15"/>
      <c r="P125" s="104"/>
    </row>
    <row r="126" spans="1:16" ht="13.5">
      <c r="A126" s="103"/>
      <c r="B126" s="389" t="s">
        <v>277</v>
      </c>
      <c r="C126" s="390"/>
      <c r="D126" s="275">
        <v>5678</v>
      </c>
      <c r="E126" s="235">
        <v>3149</v>
      </c>
      <c r="F126" s="235">
        <v>1164</v>
      </c>
      <c r="G126" s="235">
        <v>798</v>
      </c>
      <c r="H126" s="235">
        <v>465</v>
      </c>
      <c r="I126" s="235">
        <v>85</v>
      </c>
      <c r="J126" s="235">
        <v>11</v>
      </c>
      <c r="K126" s="235">
        <v>6</v>
      </c>
      <c r="L126" s="235">
        <v>8</v>
      </c>
      <c r="M126" s="239"/>
      <c r="N126" s="15"/>
      <c r="P126" s="104"/>
    </row>
    <row r="127" spans="1:16" ht="13.5">
      <c r="A127" s="103"/>
      <c r="B127" s="169"/>
      <c r="C127" s="169" t="s">
        <v>232</v>
      </c>
      <c r="D127" s="275">
        <v>80</v>
      </c>
      <c r="E127" s="235">
        <v>37</v>
      </c>
      <c r="F127" s="235">
        <v>23</v>
      </c>
      <c r="G127" s="235">
        <v>11</v>
      </c>
      <c r="H127" s="235">
        <v>7</v>
      </c>
      <c r="I127" s="235">
        <v>2</v>
      </c>
      <c r="J127" s="235" t="s">
        <v>89</v>
      </c>
      <c r="K127" s="235" t="s">
        <v>89</v>
      </c>
      <c r="L127" s="235">
        <v>2</v>
      </c>
      <c r="M127" s="239"/>
      <c r="N127" s="15"/>
      <c r="P127" s="104"/>
    </row>
    <row r="128" spans="1:16" ht="13.5">
      <c r="A128" s="103"/>
      <c r="B128" s="169"/>
      <c r="C128" s="169" t="s">
        <v>233</v>
      </c>
      <c r="D128" s="275">
        <v>1273</v>
      </c>
      <c r="E128" s="235">
        <v>776</v>
      </c>
      <c r="F128" s="235">
        <v>248</v>
      </c>
      <c r="G128" s="235">
        <v>164</v>
      </c>
      <c r="H128" s="235">
        <v>70</v>
      </c>
      <c r="I128" s="235">
        <v>14</v>
      </c>
      <c r="J128" s="235" t="s">
        <v>89</v>
      </c>
      <c r="K128" s="235">
        <v>1</v>
      </c>
      <c r="L128" s="235">
        <v>1</v>
      </c>
      <c r="M128" s="239"/>
      <c r="N128" s="15"/>
      <c r="P128" s="104"/>
    </row>
    <row r="129" spans="1:16" ht="13.5">
      <c r="A129" s="103"/>
      <c r="B129" s="169"/>
      <c r="C129" s="169" t="s">
        <v>234</v>
      </c>
      <c r="D129" s="275">
        <v>1655</v>
      </c>
      <c r="E129" s="235">
        <v>714</v>
      </c>
      <c r="F129" s="235">
        <v>406</v>
      </c>
      <c r="G129" s="235">
        <v>301</v>
      </c>
      <c r="H129" s="235">
        <v>192</v>
      </c>
      <c r="I129" s="235">
        <v>34</v>
      </c>
      <c r="J129" s="235">
        <v>6</v>
      </c>
      <c r="K129" s="235">
        <v>2</v>
      </c>
      <c r="L129" s="235">
        <v>5</v>
      </c>
      <c r="M129" s="239"/>
      <c r="N129" s="15"/>
      <c r="P129" s="104"/>
    </row>
    <row r="130" spans="1:16" ht="13.5">
      <c r="A130" s="103"/>
      <c r="B130" s="169"/>
      <c r="C130" s="169" t="s">
        <v>241</v>
      </c>
      <c r="D130" s="275" t="s">
        <v>89</v>
      </c>
      <c r="E130" s="235" t="s">
        <v>89</v>
      </c>
      <c r="F130" s="235" t="s">
        <v>89</v>
      </c>
      <c r="G130" s="235" t="s">
        <v>89</v>
      </c>
      <c r="H130" s="235" t="s">
        <v>89</v>
      </c>
      <c r="I130" s="235" t="s">
        <v>89</v>
      </c>
      <c r="J130" s="235" t="s">
        <v>89</v>
      </c>
      <c r="K130" s="235" t="s">
        <v>89</v>
      </c>
      <c r="L130" s="235" t="s">
        <v>89</v>
      </c>
      <c r="M130" s="239"/>
      <c r="N130" s="15"/>
      <c r="P130" s="104"/>
    </row>
    <row r="131" spans="1:16" ht="13.5">
      <c r="A131" s="103"/>
      <c r="B131" s="169"/>
      <c r="C131" s="169" t="s">
        <v>243</v>
      </c>
      <c r="D131" s="275">
        <v>1109</v>
      </c>
      <c r="E131" s="235">
        <v>728</v>
      </c>
      <c r="F131" s="235">
        <v>207</v>
      </c>
      <c r="G131" s="235">
        <v>100</v>
      </c>
      <c r="H131" s="235">
        <v>60</v>
      </c>
      <c r="I131" s="235">
        <v>11</v>
      </c>
      <c r="J131" s="235">
        <v>1</v>
      </c>
      <c r="K131" s="235">
        <v>2</v>
      </c>
      <c r="L131" s="235" t="s">
        <v>89</v>
      </c>
      <c r="M131" s="239"/>
      <c r="N131" s="15"/>
      <c r="P131" s="104"/>
    </row>
    <row r="132" spans="1:16" ht="13.5">
      <c r="A132" s="103"/>
      <c r="B132" s="169"/>
      <c r="C132" s="169" t="s">
        <v>249</v>
      </c>
      <c r="D132" s="275">
        <v>1561</v>
      </c>
      <c r="E132" s="235">
        <v>894</v>
      </c>
      <c r="F132" s="235">
        <v>280</v>
      </c>
      <c r="G132" s="235">
        <v>222</v>
      </c>
      <c r="H132" s="235">
        <v>136</v>
      </c>
      <c r="I132" s="235">
        <v>24</v>
      </c>
      <c r="J132" s="235">
        <v>4</v>
      </c>
      <c r="K132" s="235">
        <v>1</v>
      </c>
      <c r="L132" s="235" t="s">
        <v>89</v>
      </c>
      <c r="M132" s="239"/>
      <c r="N132" s="15"/>
      <c r="P132" s="104"/>
    </row>
    <row r="133" spans="1:16" ht="13.5">
      <c r="A133" s="103"/>
      <c r="B133" s="389" t="s">
        <v>279</v>
      </c>
      <c r="C133" s="390"/>
      <c r="D133" s="275">
        <v>12449</v>
      </c>
      <c r="E133" s="235">
        <v>6305</v>
      </c>
      <c r="F133" s="235">
        <v>3282</v>
      </c>
      <c r="G133" s="235">
        <v>1661</v>
      </c>
      <c r="H133" s="235">
        <v>981</v>
      </c>
      <c r="I133" s="235">
        <v>179</v>
      </c>
      <c r="J133" s="235">
        <v>33</v>
      </c>
      <c r="K133" s="235">
        <v>8</v>
      </c>
      <c r="L133" s="235">
        <v>3</v>
      </c>
      <c r="M133" s="239"/>
      <c r="N133" s="15"/>
      <c r="P133" s="104"/>
    </row>
    <row r="134" spans="1:16" ht="13.5">
      <c r="A134" s="103"/>
      <c r="B134" s="169"/>
      <c r="C134" s="169" t="s">
        <v>232</v>
      </c>
      <c r="D134" s="275">
        <v>2662</v>
      </c>
      <c r="E134" s="235">
        <v>1655</v>
      </c>
      <c r="F134" s="235">
        <v>551</v>
      </c>
      <c r="G134" s="235">
        <v>228</v>
      </c>
      <c r="H134" s="235">
        <v>179</v>
      </c>
      <c r="I134" s="235">
        <v>39</v>
      </c>
      <c r="J134" s="235">
        <v>8</v>
      </c>
      <c r="K134" s="235">
        <v>2</v>
      </c>
      <c r="L134" s="235" t="s">
        <v>89</v>
      </c>
      <c r="M134" s="239"/>
      <c r="N134" s="15"/>
      <c r="P134" s="104"/>
    </row>
    <row r="135" spans="1:16" ht="13.5">
      <c r="A135" s="103"/>
      <c r="B135" s="169"/>
      <c r="C135" s="169" t="s">
        <v>233</v>
      </c>
      <c r="D135" s="275">
        <v>2006</v>
      </c>
      <c r="E135" s="235">
        <v>654</v>
      </c>
      <c r="F135" s="235">
        <v>729</v>
      </c>
      <c r="G135" s="235">
        <v>390</v>
      </c>
      <c r="H135" s="235">
        <v>200</v>
      </c>
      <c r="I135" s="235">
        <v>29</v>
      </c>
      <c r="J135" s="235">
        <v>4</v>
      </c>
      <c r="K135" s="235" t="s">
        <v>89</v>
      </c>
      <c r="L135" s="235">
        <v>1</v>
      </c>
      <c r="M135" s="239"/>
      <c r="N135" s="15"/>
      <c r="P135" s="104"/>
    </row>
    <row r="136" spans="1:16" ht="13.5">
      <c r="A136" s="103"/>
      <c r="B136" s="169"/>
      <c r="C136" s="169" t="s">
        <v>234</v>
      </c>
      <c r="D136" s="275">
        <v>1847</v>
      </c>
      <c r="E136" s="235">
        <v>1122</v>
      </c>
      <c r="F136" s="235">
        <v>408</v>
      </c>
      <c r="G136" s="235">
        <v>191</v>
      </c>
      <c r="H136" s="235">
        <v>104</v>
      </c>
      <c r="I136" s="235">
        <v>12</v>
      </c>
      <c r="J136" s="235">
        <v>7</v>
      </c>
      <c r="K136" s="235">
        <v>3</v>
      </c>
      <c r="L136" s="235">
        <v>1</v>
      </c>
      <c r="M136" s="239"/>
      <c r="N136" s="15"/>
      <c r="P136" s="104"/>
    </row>
    <row r="137" spans="1:16" ht="13.5">
      <c r="A137" s="103"/>
      <c r="B137" s="169"/>
      <c r="C137" s="169" t="s">
        <v>241</v>
      </c>
      <c r="D137" s="275">
        <v>2094</v>
      </c>
      <c r="E137" s="235">
        <v>935</v>
      </c>
      <c r="F137" s="235">
        <v>673</v>
      </c>
      <c r="G137" s="235">
        <v>305</v>
      </c>
      <c r="H137" s="235">
        <v>158</v>
      </c>
      <c r="I137" s="235">
        <v>21</v>
      </c>
      <c r="J137" s="235">
        <v>2</v>
      </c>
      <c r="K137" s="235" t="s">
        <v>89</v>
      </c>
      <c r="L137" s="235" t="s">
        <v>89</v>
      </c>
      <c r="M137" s="239"/>
      <c r="N137" s="15"/>
      <c r="P137" s="104"/>
    </row>
    <row r="138" spans="1:16" ht="13.5">
      <c r="A138" s="103"/>
      <c r="B138" s="169"/>
      <c r="C138" s="169" t="s">
        <v>243</v>
      </c>
      <c r="D138" s="275">
        <v>2259</v>
      </c>
      <c r="E138" s="235">
        <v>1231</v>
      </c>
      <c r="F138" s="235">
        <v>564</v>
      </c>
      <c r="G138" s="235">
        <v>276</v>
      </c>
      <c r="H138" s="235">
        <v>145</v>
      </c>
      <c r="I138" s="235">
        <v>35</v>
      </c>
      <c r="J138" s="235">
        <v>7</v>
      </c>
      <c r="K138" s="235">
        <v>1</v>
      </c>
      <c r="L138" s="235">
        <v>1</v>
      </c>
      <c r="M138" s="239"/>
      <c r="N138" s="15"/>
      <c r="P138" s="104"/>
    </row>
    <row r="139" spans="1:16" ht="13.5">
      <c r="A139" s="103"/>
      <c r="B139" s="169"/>
      <c r="C139" s="169" t="s">
        <v>249</v>
      </c>
      <c r="D139" s="275">
        <v>992</v>
      </c>
      <c r="E139" s="235">
        <v>477</v>
      </c>
      <c r="F139" s="235">
        <v>206</v>
      </c>
      <c r="G139" s="235">
        <v>153</v>
      </c>
      <c r="H139" s="235">
        <v>121</v>
      </c>
      <c r="I139" s="235">
        <v>31</v>
      </c>
      <c r="J139" s="235">
        <v>3</v>
      </c>
      <c r="K139" s="235">
        <v>1</v>
      </c>
      <c r="L139" s="235" t="s">
        <v>89</v>
      </c>
      <c r="M139" s="239"/>
      <c r="N139" s="15"/>
      <c r="P139" s="104"/>
    </row>
    <row r="140" spans="1:16" ht="13.5">
      <c r="A140" s="159"/>
      <c r="B140" s="76"/>
      <c r="C140" s="76" t="s">
        <v>270</v>
      </c>
      <c r="D140" s="275">
        <v>589</v>
      </c>
      <c r="E140" s="236">
        <v>231</v>
      </c>
      <c r="F140" s="236">
        <v>151</v>
      </c>
      <c r="G140" s="236">
        <v>118</v>
      </c>
      <c r="H140" s="236">
        <v>74</v>
      </c>
      <c r="I140" s="236">
        <v>12</v>
      </c>
      <c r="J140" s="236">
        <v>2</v>
      </c>
      <c r="K140" s="236">
        <v>1</v>
      </c>
      <c r="L140" s="236" t="s">
        <v>89</v>
      </c>
      <c r="M140" s="239"/>
      <c r="N140" s="15"/>
      <c r="P140" s="104"/>
    </row>
    <row r="141" spans="1:16" ht="13.5">
      <c r="A141" s="103"/>
      <c r="B141" s="389" t="s">
        <v>282</v>
      </c>
      <c r="C141" s="390"/>
      <c r="D141" s="275">
        <v>29824</v>
      </c>
      <c r="E141" s="235">
        <v>14902</v>
      </c>
      <c r="F141" s="235">
        <v>7139</v>
      </c>
      <c r="G141" s="235">
        <v>4204</v>
      </c>
      <c r="H141" s="235">
        <v>2827</v>
      </c>
      <c r="I141" s="235">
        <v>616</v>
      </c>
      <c r="J141" s="235">
        <v>100</v>
      </c>
      <c r="K141" s="235">
        <v>36</v>
      </c>
      <c r="L141" s="235">
        <v>10</v>
      </c>
      <c r="M141" s="239"/>
      <c r="N141" s="15"/>
      <c r="P141" s="104"/>
    </row>
    <row r="142" spans="1:16" ht="13.5">
      <c r="A142" s="103"/>
      <c r="B142" s="169"/>
      <c r="C142" s="169" t="s">
        <v>232</v>
      </c>
      <c r="D142" s="275">
        <v>2973</v>
      </c>
      <c r="E142" s="235">
        <v>1472</v>
      </c>
      <c r="F142" s="235">
        <v>768</v>
      </c>
      <c r="G142" s="235">
        <v>436</v>
      </c>
      <c r="H142" s="235">
        <v>229</v>
      </c>
      <c r="I142" s="235">
        <v>52</v>
      </c>
      <c r="J142" s="235">
        <v>12</v>
      </c>
      <c r="K142" s="235">
        <v>4</v>
      </c>
      <c r="L142" s="235" t="s">
        <v>89</v>
      </c>
      <c r="M142" s="239"/>
      <c r="N142" s="15"/>
      <c r="P142" s="104"/>
    </row>
    <row r="143" spans="1:16" ht="13.5">
      <c r="A143" s="103"/>
      <c r="B143" s="169"/>
      <c r="C143" s="169" t="s">
        <v>233</v>
      </c>
      <c r="D143" s="275">
        <v>3937</v>
      </c>
      <c r="E143" s="235">
        <v>2187</v>
      </c>
      <c r="F143" s="235">
        <v>957</v>
      </c>
      <c r="G143" s="235">
        <v>503</v>
      </c>
      <c r="H143" s="235">
        <v>227</v>
      </c>
      <c r="I143" s="235">
        <v>53</v>
      </c>
      <c r="J143" s="235">
        <v>7</v>
      </c>
      <c r="K143" s="235">
        <v>3</v>
      </c>
      <c r="L143" s="235">
        <v>2</v>
      </c>
      <c r="M143" s="239"/>
      <c r="N143" s="15"/>
      <c r="P143" s="104"/>
    </row>
    <row r="144" spans="1:16" ht="13.5">
      <c r="A144" s="103"/>
      <c r="B144" s="169"/>
      <c r="C144" s="169" t="s">
        <v>234</v>
      </c>
      <c r="D144" s="275">
        <v>4186</v>
      </c>
      <c r="E144" s="235">
        <v>2171</v>
      </c>
      <c r="F144" s="235">
        <v>974</v>
      </c>
      <c r="G144" s="235">
        <v>569</v>
      </c>
      <c r="H144" s="235">
        <v>366</v>
      </c>
      <c r="I144" s="235">
        <v>87</v>
      </c>
      <c r="J144" s="235">
        <v>12</v>
      </c>
      <c r="K144" s="235">
        <v>7</v>
      </c>
      <c r="L144" s="235">
        <v>3</v>
      </c>
      <c r="M144" s="239"/>
      <c r="N144" s="15"/>
      <c r="P144" s="104"/>
    </row>
    <row r="145" spans="1:16" ht="13.5">
      <c r="A145" s="103"/>
      <c r="B145" s="169"/>
      <c r="C145" s="169" t="s">
        <v>241</v>
      </c>
      <c r="D145" s="275">
        <v>2337</v>
      </c>
      <c r="E145" s="235">
        <v>1438</v>
      </c>
      <c r="F145" s="235">
        <v>432</v>
      </c>
      <c r="G145" s="235">
        <v>260</v>
      </c>
      <c r="H145" s="235">
        <v>159</v>
      </c>
      <c r="I145" s="235">
        <v>38</v>
      </c>
      <c r="J145" s="235">
        <v>8</v>
      </c>
      <c r="K145" s="235">
        <v>2</v>
      </c>
      <c r="L145" s="235" t="s">
        <v>89</v>
      </c>
      <c r="M145" s="239"/>
      <c r="N145" s="15"/>
      <c r="P145" s="104"/>
    </row>
    <row r="146" spans="1:16" ht="13.5">
      <c r="A146" s="103"/>
      <c r="B146" s="169"/>
      <c r="C146" s="169" t="s">
        <v>243</v>
      </c>
      <c r="D146" s="275">
        <v>3238</v>
      </c>
      <c r="E146" s="235">
        <v>1899</v>
      </c>
      <c r="F146" s="235">
        <v>666</v>
      </c>
      <c r="G146" s="235">
        <v>372</v>
      </c>
      <c r="H146" s="235">
        <v>247</v>
      </c>
      <c r="I146" s="235">
        <v>35</v>
      </c>
      <c r="J146" s="235">
        <v>11</v>
      </c>
      <c r="K146" s="235">
        <v>8</v>
      </c>
      <c r="L146" s="235" t="s">
        <v>89</v>
      </c>
      <c r="M146" s="239"/>
      <c r="N146" s="15"/>
      <c r="P146" s="104"/>
    </row>
    <row r="147" spans="1:16" ht="13.5">
      <c r="A147" s="103"/>
      <c r="B147" s="169"/>
      <c r="C147" s="169" t="s">
        <v>249</v>
      </c>
      <c r="D147" s="275">
        <v>3315</v>
      </c>
      <c r="E147" s="235">
        <v>1941</v>
      </c>
      <c r="F147" s="235">
        <v>701</v>
      </c>
      <c r="G147" s="235">
        <v>374</v>
      </c>
      <c r="H147" s="235">
        <v>235</v>
      </c>
      <c r="I147" s="235">
        <v>52</v>
      </c>
      <c r="J147" s="235">
        <v>11</v>
      </c>
      <c r="K147" s="235">
        <v>1</v>
      </c>
      <c r="L147" s="235" t="s">
        <v>89</v>
      </c>
      <c r="M147" s="239"/>
      <c r="N147" s="15"/>
      <c r="P147" s="104"/>
    </row>
    <row r="148" spans="1:16" ht="13.5">
      <c r="A148" s="103"/>
      <c r="B148" s="169"/>
      <c r="C148" s="169" t="s">
        <v>270</v>
      </c>
      <c r="D148" s="275">
        <v>4470</v>
      </c>
      <c r="E148" s="235">
        <v>2174</v>
      </c>
      <c r="F148" s="235">
        <v>1166</v>
      </c>
      <c r="G148" s="235">
        <v>620</v>
      </c>
      <c r="H148" s="235">
        <v>394</v>
      </c>
      <c r="I148" s="235">
        <v>101</v>
      </c>
      <c r="J148" s="235">
        <v>11</v>
      </c>
      <c r="K148" s="235">
        <v>4</v>
      </c>
      <c r="L148" s="235">
        <v>2</v>
      </c>
      <c r="M148" s="239"/>
      <c r="N148" s="15"/>
      <c r="P148" s="104"/>
    </row>
    <row r="149" spans="1:16" ht="13.5">
      <c r="A149" s="103"/>
      <c r="B149" s="169"/>
      <c r="C149" s="169" t="s">
        <v>274</v>
      </c>
      <c r="D149" s="275">
        <v>1089</v>
      </c>
      <c r="E149" s="235">
        <v>503</v>
      </c>
      <c r="F149" s="235">
        <v>288</v>
      </c>
      <c r="G149" s="235">
        <v>162</v>
      </c>
      <c r="H149" s="235">
        <v>100</v>
      </c>
      <c r="I149" s="235">
        <v>31</v>
      </c>
      <c r="J149" s="235">
        <v>3</v>
      </c>
      <c r="K149" s="235">
        <v>2</v>
      </c>
      <c r="L149" s="235" t="s">
        <v>89</v>
      </c>
      <c r="M149" s="239"/>
      <c r="N149" s="15"/>
      <c r="P149" s="104"/>
    </row>
    <row r="150" spans="1:16" ht="13.5">
      <c r="A150" s="103"/>
      <c r="B150" s="169"/>
      <c r="C150" s="169" t="s">
        <v>285</v>
      </c>
      <c r="D150" s="275">
        <v>4279</v>
      </c>
      <c r="E150" s="235">
        <v>1117</v>
      </c>
      <c r="F150" s="235">
        <v>1187</v>
      </c>
      <c r="G150" s="235">
        <v>908</v>
      </c>
      <c r="H150" s="235">
        <v>870</v>
      </c>
      <c r="I150" s="235">
        <v>167</v>
      </c>
      <c r="J150" s="235">
        <v>25</v>
      </c>
      <c r="K150" s="235">
        <v>5</v>
      </c>
      <c r="L150" s="235">
        <v>3</v>
      </c>
      <c r="M150" s="239"/>
      <c r="N150" s="15"/>
      <c r="P150" s="104"/>
    </row>
    <row r="151" spans="1:16" ht="13.5">
      <c r="A151" s="103"/>
      <c r="B151" s="389" t="s">
        <v>286</v>
      </c>
      <c r="C151" s="390"/>
      <c r="D151" s="275">
        <v>30582</v>
      </c>
      <c r="E151" s="235">
        <v>13419</v>
      </c>
      <c r="F151" s="235">
        <v>8403</v>
      </c>
      <c r="G151" s="235">
        <v>4987</v>
      </c>
      <c r="H151" s="235">
        <v>2978</v>
      </c>
      <c r="I151" s="235">
        <v>625</v>
      </c>
      <c r="J151" s="235">
        <v>133</v>
      </c>
      <c r="K151" s="235">
        <v>37</v>
      </c>
      <c r="L151" s="235">
        <v>26</v>
      </c>
      <c r="M151" s="239"/>
      <c r="N151" s="15"/>
      <c r="P151" s="104"/>
    </row>
    <row r="152" spans="1:16" ht="13.5">
      <c r="A152" s="103"/>
      <c r="B152" s="169"/>
      <c r="C152" s="169" t="s">
        <v>232</v>
      </c>
      <c r="D152" s="275">
        <v>3424</v>
      </c>
      <c r="E152" s="235">
        <v>1382</v>
      </c>
      <c r="F152" s="235">
        <v>959</v>
      </c>
      <c r="G152" s="235">
        <v>640</v>
      </c>
      <c r="H152" s="235">
        <v>356</v>
      </c>
      <c r="I152" s="235">
        <v>62</v>
      </c>
      <c r="J152" s="235">
        <v>21</v>
      </c>
      <c r="K152" s="235">
        <v>4</v>
      </c>
      <c r="L152" s="235" t="s">
        <v>89</v>
      </c>
      <c r="M152" s="239"/>
      <c r="N152" s="15"/>
      <c r="P152" s="104"/>
    </row>
    <row r="153" spans="1:16" ht="13.5">
      <c r="A153" s="103"/>
      <c r="B153" s="169"/>
      <c r="C153" s="169" t="s">
        <v>233</v>
      </c>
      <c r="D153" s="275">
        <v>2720</v>
      </c>
      <c r="E153" s="235">
        <v>1373</v>
      </c>
      <c r="F153" s="235">
        <v>634</v>
      </c>
      <c r="G153" s="235">
        <v>354</v>
      </c>
      <c r="H153" s="235">
        <v>274</v>
      </c>
      <c r="I153" s="235">
        <v>75</v>
      </c>
      <c r="J153" s="235">
        <v>6</v>
      </c>
      <c r="K153" s="235">
        <v>4</v>
      </c>
      <c r="L153" s="235">
        <v>12</v>
      </c>
      <c r="M153" s="239"/>
      <c r="N153" s="15"/>
      <c r="P153" s="104"/>
    </row>
    <row r="154" spans="1:16" ht="13.5">
      <c r="A154" s="103"/>
      <c r="B154" s="169"/>
      <c r="C154" s="169" t="s">
        <v>234</v>
      </c>
      <c r="D154" s="275">
        <v>2329</v>
      </c>
      <c r="E154" s="235">
        <v>880</v>
      </c>
      <c r="F154" s="235">
        <v>591</v>
      </c>
      <c r="G154" s="235">
        <v>441</v>
      </c>
      <c r="H154" s="235">
        <v>343</v>
      </c>
      <c r="I154" s="235">
        <v>64</v>
      </c>
      <c r="J154" s="235">
        <v>8</v>
      </c>
      <c r="K154" s="235">
        <v>2</v>
      </c>
      <c r="L154" s="235">
        <v>2</v>
      </c>
      <c r="M154" s="239"/>
      <c r="N154" s="15"/>
      <c r="P154" s="104"/>
    </row>
    <row r="155" spans="1:16" ht="13.5">
      <c r="A155" s="103"/>
      <c r="B155" s="169"/>
      <c r="C155" s="169" t="s">
        <v>241</v>
      </c>
      <c r="D155" s="275">
        <v>4461</v>
      </c>
      <c r="E155" s="235">
        <v>2288</v>
      </c>
      <c r="F155" s="235">
        <v>1147</v>
      </c>
      <c r="G155" s="235">
        <v>667</v>
      </c>
      <c r="H155" s="235">
        <v>281</v>
      </c>
      <c r="I155" s="235">
        <v>59</v>
      </c>
      <c r="J155" s="235">
        <v>14</v>
      </c>
      <c r="K155" s="235">
        <v>5</v>
      </c>
      <c r="L155" s="235" t="s">
        <v>89</v>
      </c>
      <c r="M155" s="239"/>
      <c r="N155" s="15"/>
      <c r="P155" s="104"/>
    </row>
    <row r="156" spans="1:16" ht="13.5">
      <c r="A156" s="103"/>
      <c r="B156" s="169"/>
      <c r="C156" s="169" t="s">
        <v>243</v>
      </c>
      <c r="D156" s="275">
        <v>3541</v>
      </c>
      <c r="E156" s="235">
        <v>1794</v>
      </c>
      <c r="F156" s="235">
        <v>937</v>
      </c>
      <c r="G156" s="235">
        <v>466</v>
      </c>
      <c r="H156" s="235">
        <v>271</v>
      </c>
      <c r="I156" s="235">
        <v>58</v>
      </c>
      <c r="J156" s="235">
        <v>10</v>
      </c>
      <c r="K156" s="235">
        <v>5</v>
      </c>
      <c r="L156" s="235">
        <v>1</v>
      </c>
      <c r="M156" s="239"/>
      <c r="N156" s="15"/>
      <c r="P156" s="104"/>
    </row>
    <row r="157" spans="1:16" ht="13.5">
      <c r="A157" s="103"/>
      <c r="B157" s="169"/>
      <c r="C157" s="169" t="s">
        <v>249</v>
      </c>
      <c r="D157" s="275">
        <v>4694</v>
      </c>
      <c r="E157" s="235">
        <v>1830</v>
      </c>
      <c r="F157" s="235">
        <v>1495</v>
      </c>
      <c r="G157" s="235">
        <v>834</v>
      </c>
      <c r="H157" s="235">
        <v>438</v>
      </c>
      <c r="I157" s="235">
        <v>77</v>
      </c>
      <c r="J157" s="235">
        <v>15</v>
      </c>
      <c r="K157" s="235">
        <v>5</v>
      </c>
      <c r="L157" s="235">
        <v>1</v>
      </c>
      <c r="M157" s="239"/>
      <c r="N157" s="15"/>
      <c r="P157" s="104"/>
    </row>
    <row r="158" spans="1:16" ht="13.5">
      <c r="A158" s="103"/>
      <c r="B158" s="169"/>
      <c r="C158" s="169" t="s">
        <v>270</v>
      </c>
      <c r="D158" s="275">
        <v>3892</v>
      </c>
      <c r="E158" s="235">
        <v>1756</v>
      </c>
      <c r="F158" s="235">
        <v>981</v>
      </c>
      <c r="G158" s="235">
        <v>659</v>
      </c>
      <c r="H158" s="235">
        <v>384</v>
      </c>
      <c r="I158" s="235">
        <v>86</v>
      </c>
      <c r="J158" s="235">
        <v>22</v>
      </c>
      <c r="K158" s="235">
        <v>4</v>
      </c>
      <c r="L158" s="235">
        <v>3</v>
      </c>
      <c r="M158" s="239"/>
      <c r="N158" s="15"/>
      <c r="P158" s="104"/>
    </row>
    <row r="159" spans="1:16" ht="13.5">
      <c r="A159" s="103"/>
      <c r="B159" s="169"/>
      <c r="C159" s="169" t="s">
        <v>274</v>
      </c>
      <c r="D159" s="275">
        <v>3978</v>
      </c>
      <c r="E159" s="235">
        <v>1622</v>
      </c>
      <c r="F159" s="235">
        <v>1130</v>
      </c>
      <c r="G159" s="235">
        <v>638</v>
      </c>
      <c r="H159" s="235">
        <v>459</v>
      </c>
      <c r="I159" s="235">
        <v>98</v>
      </c>
      <c r="J159" s="235">
        <v>25</v>
      </c>
      <c r="K159" s="235">
        <v>6</v>
      </c>
      <c r="L159" s="235" t="s">
        <v>89</v>
      </c>
      <c r="M159" s="15"/>
      <c r="N159" s="15"/>
      <c r="P159" s="104"/>
    </row>
    <row r="160" spans="1:16" ht="13.5">
      <c r="A160" s="103"/>
      <c r="B160" s="169"/>
      <c r="C160" s="169" t="s">
        <v>285</v>
      </c>
      <c r="D160" s="275">
        <v>1543</v>
      </c>
      <c r="E160" s="235">
        <v>494</v>
      </c>
      <c r="F160" s="235">
        <v>529</v>
      </c>
      <c r="G160" s="235">
        <v>288</v>
      </c>
      <c r="H160" s="235">
        <v>172</v>
      </c>
      <c r="I160" s="235">
        <v>46</v>
      </c>
      <c r="J160" s="235">
        <v>12</v>
      </c>
      <c r="K160" s="235">
        <v>2</v>
      </c>
      <c r="L160" s="235">
        <v>7</v>
      </c>
      <c r="M160" s="15"/>
      <c r="N160" s="15"/>
      <c r="P160" s="104"/>
    </row>
    <row r="161" spans="1:16" ht="13.5">
      <c r="A161" s="103"/>
      <c r="B161" s="389" t="s">
        <v>265</v>
      </c>
      <c r="C161" s="390"/>
      <c r="D161" s="275">
        <v>17790</v>
      </c>
      <c r="E161" s="235">
        <v>7573</v>
      </c>
      <c r="F161" s="235">
        <v>4666</v>
      </c>
      <c r="G161" s="235">
        <v>2940</v>
      </c>
      <c r="H161" s="235">
        <v>2043</v>
      </c>
      <c r="I161" s="235">
        <v>458</v>
      </c>
      <c r="J161" s="235">
        <v>80</v>
      </c>
      <c r="K161" s="235">
        <v>30</v>
      </c>
      <c r="L161" s="235">
        <v>8</v>
      </c>
      <c r="M161" s="15"/>
      <c r="N161" s="15"/>
      <c r="P161" s="104"/>
    </row>
    <row r="162" spans="1:16" ht="13.5">
      <c r="A162" s="103"/>
      <c r="B162" s="169"/>
      <c r="C162" s="169" t="s">
        <v>232</v>
      </c>
      <c r="D162" s="275">
        <v>2476</v>
      </c>
      <c r="E162" s="235">
        <v>1097</v>
      </c>
      <c r="F162" s="235">
        <v>692</v>
      </c>
      <c r="G162" s="235">
        <v>372</v>
      </c>
      <c r="H162" s="235">
        <v>249</v>
      </c>
      <c r="I162" s="235">
        <v>50</v>
      </c>
      <c r="J162" s="235">
        <v>11</v>
      </c>
      <c r="K162" s="235">
        <v>5</v>
      </c>
      <c r="L162" s="235">
        <v>1</v>
      </c>
      <c r="M162" s="15"/>
      <c r="N162" s="15"/>
      <c r="P162" s="104"/>
    </row>
    <row r="163" spans="1:16" ht="13.5" customHeight="1">
      <c r="A163" s="103"/>
      <c r="B163" s="169"/>
      <c r="C163" s="169" t="s">
        <v>233</v>
      </c>
      <c r="D163" s="275">
        <v>1298</v>
      </c>
      <c r="E163" s="235">
        <v>472</v>
      </c>
      <c r="F163" s="235">
        <v>303</v>
      </c>
      <c r="G163" s="235">
        <v>215</v>
      </c>
      <c r="H163" s="235">
        <v>239</v>
      </c>
      <c r="I163" s="235">
        <v>58</v>
      </c>
      <c r="J163" s="235">
        <v>9</v>
      </c>
      <c r="K163" s="235">
        <v>2</v>
      </c>
      <c r="L163" s="235">
        <v>5</v>
      </c>
      <c r="M163" s="15"/>
      <c r="N163" s="15"/>
      <c r="P163" s="104"/>
    </row>
    <row r="164" spans="1:16" ht="13.5">
      <c r="A164" s="103"/>
      <c r="B164" s="169"/>
      <c r="C164" s="169" t="s">
        <v>234</v>
      </c>
      <c r="D164" s="275">
        <v>3419</v>
      </c>
      <c r="E164" s="235">
        <v>1234</v>
      </c>
      <c r="F164" s="235">
        <v>936</v>
      </c>
      <c r="G164" s="235">
        <v>629</v>
      </c>
      <c r="H164" s="235">
        <v>504</v>
      </c>
      <c r="I164" s="235">
        <v>93</v>
      </c>
      <c r="J164" s="235">
        <v>17</v>
      </c>
      <c r="K164" s="235">
        <v>6</v>
      </c>
      <c r="L164" s="235" t="s">
        <v>89</v>
      </c>
      <c r="M164" s="15"/>
      <c r="N164" s="15"/>
      <c r="P164" s="104"/>
    </row>
    <row r="165" spans="1:16" ht="13.5">
      <c r="A165" s="103"/>
      <c r="B165" s="169"/>
      <c r="C165" s="169" t="s">
        <v>241</v>
      </c>
      <c r="D165" s="275">
        <v>2555</v>
      </c>
      <c r="E165" s="235">
        <v>1124</v>
      </c>
      <c r="F165" s="235">
        <v>680</v>
      </c>
      <c r="G165" s="235">
        <v>393</v>
      </c>
      <c r="H165" s="235">
        <v>272</v>
      </c>
      <c r="I165" s="235">
        <v>64</v>
      </c>
      <c r="J165" s="235">
        <v>14</v>
      </c>
      <c r="K165" s="235">
        <v>8</v>
      </c>
      <c r="L165" s="235">
        <v>1</v>
      </c>
      <c r="M165" s="15"/>
      <c r="N165" s="15"/>
      <c r="P165" s="104"/>
    </row>
    <row r="166" spans="1:16" ht="13.5">
      <c r="A166" s="103"/>
      <c r="B166" s="169"/>
      <c r="C166" s="169" t="s">
        <v>243</v>
      </c>
      <c r="D166" s="275">
        <v>4769</v>
      </c>
      <c r="E166" s="235">
        <v>2137</v>
      </c>
      <c r="F166" s="235">
        <v>1261</v>
      </c>
      <c r="G166" s="235">
        <v>837</v>
      </c>
      <c r="H166" s="235">
        <v>404</v>
      </c>
      <c r="I166" s="235">
        <v>109</v>
      </c>
      <c r="J166" s="235">
        <v>16</v>
      </c>
      <c r="K166" s="235">
        <v>5</v>
      </c>
      <c r="L166" s="235" t="s">
        <v>89</v>
      </c>
      <c r="M166" s="15"/>
      <c r="N166" s="15"/>
      <c r="P166" s="104"/>
    </row>
    <row r="167" spans="1:16" ht="13.5">
      <c r="A167" s="103"/>
      <c r="B167" s="169"/>
      <c r="C167" s="169" t="s">
        <v>249</v>
      </c>
      <c r="D167" s="275">
        <v>1702</v>
      </c>
      <c r="E167" s="235">
        <v>772</v>
      </c>
      <c r="F167" s="235">
        <v>405</v>
      </c>
      <c r="G167" s="235">
        <v>272</v>
      </c>
      <c r="H167" s="235">
        <v>182</v>
      </c>
      <c r="I167" s="235">
        <v>56</v>
      </c>
      <c r="J167" s="235">
        <v>12</v>
      </c>
      <c r="K167" s="235">
        <v>3</v>
      </c>
      <c r="L167" s="235">
        <v>1</v>
      </c>
      <c r="M167" s="15"/>
      <c r="N167" s="15"/>
      <c r="P167" s="104"/>
    </row>
    <row r="168" spans="1:16" ht="13.5">
      <c r="A168" s="103"/>
      <c r="B168" s="169"/>
      <c r="C168" s="169" t="s">
        <v>270</v>
      </c>
      <c r="D168" s="275">
        <v>1571</v>
      </c>
      <c r="E168" s="235">
        <v>737</v>
      </c>
      <c r="F168" s="235">
        <v>389</v>
      </c>
      <c r="G168" s="235">
        <v>222</v>
      </c>
      <c r="H168" s="235">
        <v>193</v>
      </c>
      <c r="I168" s="235">
        <v>28</v>
      </c>
      <c r="J168" s="235">
        <v>1</v>
      </c>
      <c r="K168" s="235">
        <v>1</v>
      </c>
      <c r="L168" s="235" t="s">
        <v>89</v>
      </c>
      <c r="M168" s="15"/>
      <c r="N168" s="15"/>
      <c r="P168" s="104"/>
    </row>
    <row r="169" spans="1:16" ht="13.5">
      <c r="A169" s="103"/>
      <c r="B169" s="389" t="s">
        <v>271</v>
      </c>
      <c r="C169" s="390"/>
      <c r="D169" s="275">
        <v>15743</v>
      </c>
      <c r="E169" s="235">
        <v>5465</v>
      </c>
      <c r="F169" s="235">
        <v>4592</v>
      </c>
      <c r="G169" s="235">
        <v>2902</v>
      </c>
      <c r="H169" s="235">
        <v>2145</v>
      </c>
      <c r="I169" s="235">
        <v>503</v>
      </c>
      <c r="J169" s="235">
        <v>109</v>
      </c>
      <c r="K169" s="235">
        <v>27</v>
      </c>
      <c r="L169" s="235">
        <v>5</v>
      </c>
      <c r="M169" s="15"/>
      <c r="N169" s="15"/>
      <c r="P169" s="104"/>
    </row>
    <row r="170" spans="1:16" ht="13.5">
      <c r="A170" s="103"/>
      <c r="B170" s="169"/>
      <c r="C170" s="169" t="s">
        <v>232</v>
      </c>
      <c r="D170" s="275">
        <v>2010</v>
      </c>
      <c r="E170" s="235">
        <v>478</v>
      </c>
      <c r="F170" s="235">
        <v>618</v>
      </c>
      <c r="G170" s="235">
        <v>450</v>
      </c>
      <c r="H170" s="235">
        <v>366</v>
      </c>
      <c r="I170" s="235">
        <v>77</v>
      </c>
      <c r="J170" s="235">
        <v>17</v>
      </c>
      <c r="K170" s="235">
        <v>4</v>
      </c>
      <c r="L170" s="235" t="s">
        <v>89</v>
      </c>
      <c r="M170" s="15"/>
      <c r="N170" s="15"/>
      <c r="P170" s="104"/>
    </row>
    <row r="171" spans="1:16" ht="13.5">
      <c r="A171" s="103"/>
      <c r="B171" s="169"/>
      <c r="C171" s="169" t="s">
        <v>233</v>
      </c>
      <c r="D171" s="275">
        <v>3112</v>
      </c>
      <c r="E171" s="235">
        <v>1427</v>
      </c>
      <c r="F171" s="235">
        <v>1066</v>
      </c>
      <c r="G171" s="235">
        <v>405</v>
      </c>
      <c r="H171" s="235">
        <v>165</v>
      </c>
      <c r="I171" s="235">
        <v>34</v>
      </c>
      <c r="J171" s="235">
        <v>13</v>
      </c>
      <c r="K171" s="235">
        <v>2</v>
      </c>
      <c r="L171" s="235" t="s">
        <v>89</v>
      </c>
      <c r="M171" s="15"/>
      <c r="N171" s="15"/>
      <c r="P171" s="104"/>
    </row>
    <row r="172" spans="1:16" ht="13.5">
      <c r="A172" s="103"/>
      <c r="B172" s="169"/>
      <c r="C172" s="169" t="s">
        <v>234</v>
      </c>
      <c r="D172" s="275">
        <v>2311</v>
      </c>
      <c r="E172" s="235">
        <v>696</v>
      </c>
      <c r="F172" s="235">
        <v>661</v>
      </c>
      <c r="G172" s="235">
        <v>474</v>
      </c>
      <c r="H172" s="235">
        <v>354</v>
      </c>
      <c r="I172" s="235">
        <v>95</v>
      </c>
      <c r="J172" s="235">
        <v>23</v>
      </c>
      <c r="K172" s="235">
        <v>8</v>
      </c>
      <c r="L172" s="235" t="s">
        <v>89</v>
      </c>
      <c r="M172" s="15"/>
      <c r="N172" s="15"/>
      <c r="P172" s="104"/>
    </row>
    <row r="173" spans="1:16" ht="13.5">
      <c r="A173" s="103"/>
      <c r="B173" s="169"/>
      <c r="C173" s="169" t="s">
        <v>241</v>
      </c>
      <c r="D173" s="275">
        <v>1423</v>
      </c>
      <c r="E173" s="235">
        <v>337</v>
      </c>
      <c r="F173" s="235">
        <v>345</v>
      </c>
      <c r="G173" s="235">
        <v>313</v>
      </c>
      <c r="H173" s="235">
        <v>331</v>
      </c>
      <c r="I173" s="235">
        <v>78</v>
      </c>
      <c r="J173" s="235">
        <v>16</v>
      </c>
      <c r="K173" s="235">
        <v>3</v>
      </c>
      <c r="L173" s="235">
        <v>3</v>
      </c>
      <c r="M173" s="15"/>
      <c r="N173" s="15"/>
      <c r="P173" s="104"/>
    </row>
    <row r="174" spans="1:16" ht="13.5">
      <c r="A174" s="103"/>
      <c r="B174" s="169"/>
      <c r="C174" s="169" t="s">
        <v>243</v>
      </c>
      <c r="D174" s="275">
        <v>1086</v>
      </c>
      <c r="E174" s="235">
        <v>472</v>
      </c>
      <c r="F174" s="235">
        <v>270</v>
      </c>
      <c r="G174" s="235">
        <v>174</v>
      </c>
      <c r="H174" s="235">
        <v>119</v>
      </c>
      <c r="I174" s="235">
        <v>37</v>
      </c>
      <c r="J174" s="235">
        <v>10</v>
      </c>
      <c r="K174" s="235">
        <v>4</v>
      </c>
      <c r="L174" s="235" t="s">
        <v>89</v>
      </c>
      <c r="M174" s="15"/>
      <c r="N174" s="15"/>
      <c r="P174" s="104"/>
    </row>
    <row r="175" spans="1:16" ht="13.5">
      <c r="A175" s="103"/>
      <c r="B175" s="169"/>
      <c r="C175" s="169" t="s">
        <v>249</v>
      </c>
      <c r="D175" s="275">
        <v>1189</v>
      </c>
      <c r="E175" s="235">
        <v>430</v>
      </c>
      <c r="F175" s="235">
        <v>285</v>
      </c>
      <c r="G175" s="235">
        <v>209</v>
      </c>
      <c r="H175" s="235">
        <v>210</v>
      </c>
      <c r="I175" s="235">
        <v>42</v>
      </c>
      <c r="J175" s="235">
        <v>9</v>
      </c>
      <c r="K175" s="235">
        <v>4</v>
      </c>
      <c r="L175" s="235">
        <v>1</v>
      </c>
      <c r="M175" s="15"/>
      <c r="N175" s="15"/>
      <c r="P175" s="104"/>
    </row>
    <row r="176" spans="1:16" ht="13.5">
      <c r="A176" s="103"/>
      <c r="B176" s="169"/>
      <c r="C176" s="169" t="s">
        <v>270</v>
      </c>
      <c r="D176" s="275">
        <v>2719</v>
      </c>
      <c r="E176" s="235">
        <v>1081</v>
      </c>
      <c r="F176" s="235">
        <v>753</v>
      </c>
      <c r="G176" s="235">
        <v>504</v>
      </c>
      <c r="H176" s="235">
        <v>302</v>
      </c>
      <c r="I176" s="235">
        <v>71</v>
      </c>
      <c r="J176" s="235">
        <v>7</v>
      </c>
      <c r="K176" s="235">
        <v>1</v>
      </c>
      <c r="L176" s="235">
        <v>1</v>
      </c>
      <c r="M176" s="15"/>
      <c r="N176" s="15"/>
      <c r="P176" s="104"/>
    </row>
    <row r="177" spans="1:16" ht="13.5">
      <c r="A177" s="103"/>
      <c r="B177" s="169"/>
      <c r="C177" s="169" t="s">
        <v>274</v>
      </c>
      <c r="D177" s="275">
        <v>1893</v>
      </c>
      <c r="E177" s="235">
        <v>544</v>
      </c>
      <c r="F177" s="235">
        <v>594</v>
      </c>
      <c r="G177" s="235">
        <v>373</v>
      </c>
      <c r="H177" s="235">
        <v>298</v>
      </c>
      <c r="I177" s="235">
        <v>69</v>
      </c>
      <c r="J177" s="235">
        <v>14</v>
      </c>
      <c r="K177" s="235">
        <v>1</v>
      </c>
      <c r="L177" s="235" t="s">
        <v>89</v>
      </c>
      <c r="M177" s="15"/>
      <c r="N177" s="15"/>
      <c r="P177" s="104"/>
    </row>
    <row r="178" spans="1:16" ht="13.5">
      <c r="A178" s="103"/>
      <c r="B178" s="389" t="s">
        <v>276</v>
      </c>
      <c r="C178" s="390"/>
      <c r="D178" s="275">
        <v>19327</v>
      </c>
      <c r="E178" s="235">
        <v>7397</v>
      </c>
      <c r="F178" s="235">
        <v>5884</v>
      </c>
      <c r="G178" s="235">
        <v>3463</v>
      </c>
      <c r="H178" s="235">
        <v>2064</v>
      </c>
      <c r="I178" s="235">
        <v>437</v>
      </c>
      <c r="J178" s="235">
        <v>67</v>
      </c>
      <c r="K178" s="235">
        <v>15</v>
      </c>
      <c r="L178" s="235">
        <v>4</v>
      </c>
      <c r="M178" s="15"/>
      <c r="N178" s="15"/>
      <c r="P178" s="104"/>
    </row>
    <row r="179" spans="1:16" ht="13.5">
      <c r="A179" s="103"/>
      <c r="B179" s="169"/>
      <c r="C179" s="169" t="s">
        <v>232</v>
      </c>
      <c r="D179" s="275">
        <v>2967</v>
      </c>
      <c r="E179" s="235">
        <v>847</v>
      </c>
      <c r="F179" s="235">
        <v>868</v>
      </c>
      <c r="G179" s="235">
        <v>647</v>
      </c>
      <c r="H179" s="235">
        <v>482</v>
      </c>
      <c r="I179" s="235">
        <v>105</v>
      </c>
      <c r="J179" s="235">
        <v>12</v>
      </c>
      <c r="K179" s="235">
        <v>6</v>
      </c>
      <c r="L179" s="235">
        <v>1</v>
      </c>
      <c r="M179" s="15"/>
      <c r="N179" s="15"/>
      <c r="P179" s="104"/>
    </row>
    <row r="180" spans="1:16" ht="13.5">
      <c r="A180" s="103"/>
      <c r="B180" s="169"/>
      <c r="C180" s="169" t="s">
        <v>233</v>
      </c>
      <c r="D180" s="275">
        <v>7096</v>
      </c>
      <c r="E180" s="235">
        <v>2503</v>
      </c>
      <c r="F180" s="235">
        <v>2401</v>
      </c>
      <c r="G180" s="235">
        <v>1378</v>
      </c>
      <c r="H180" s="235">
        <v>672</v>
      </c>
      <c r="I180" s="235">
        <v>122</v>
      </c>
      <c r="J180" s="235">
        <v>18</v>
      </c>
      <c r="K180" s="235">
        <v>2</v>
      </c>
      <c r="L180" s="235">
        <v>1</v>
      </c>
      <c r="M180" s="15"/>
      <c r="N180" s="15"/>
      <c r="P180" s="104"/>
    </row>
    <row r="181" spans="1:16" ht="13.5">
      <c r="A181" s="103"/>
      <c r="B181" s="169"/>
      <c r="C181" s="169" t="s">
        <v>234</v>
      </c>
      <c r="D181" s="275">
        <v>2227</v>
      </c>
      <c r="E181" s="235">
        <v>1022</v>
      </c>
      <c r="F181" s="235">
        <v>650</v>
      </c>
      <c r="G181" s="235">
        <v>325</v>
      </c>
      <c r="H181" s="235">
        <v>171</v>
      </c>
      <c r="I181" s="235">
        <v>48</v>
      </c>
      <c r="J181" s="235">
        <v>9</v>
      </c>
      <c r="K181" s="235">
        <v>2</v>
      </c>
      <c r="L181" s="235">
        <v>1</v>
      </c>
      <c r="M181" s="15"/>
      <c r="N181" s="15"/>
      <c r="P181" s="104"/>
    </row>
    <row r="182" spans="1:16" ht="13.5">
      <c r="A182" s="103"/>
      <c r="B182" s="169"/>
      <c r="C182" s="169" t="s">
        <v>241</v>
      </c>
      <c r="D182" s="275">
        <v>2076</v>
      </c>
      <c r="E182" s="235">
        <v>976</v>
      </c>
      <c r="F182" s="235">
        <v>542</v>
      </c>
      <c r="G182" s="235">
        <v>302</v>
      </c>
      <c r="H182" s="235">
        <v>198</v>
      </c>
      <c r="I182" s="235">
        <v>44</v>
      </c>
      <c r="J182" s="235">
        <v>11</v>
      </c>
      <c r="K182" s="235">
        <v>3</v>
      </c>
      <c r="L182" s="235">
        <v>1</v>
      </c>
      <c r="M182" s="15"/>
      <c r="N182" s="15"/>
      <c r="P182" s="104"/>
    </row>
    <row r="183" spans="1:16" ht="13.5">
      <c r="A183" s="103"/>
      <c r="B183" s="169"/>
      <c r="C183" s="169" t="s">
        <v>243</v>
      </c>
      <c r="D183" s="275">
        <v>2480</v>
      </c>
      <c r="E183" s="235">
        <v>1113</v>
      </c>
      <c r="F183" s="235">
        <v>729</v>
      </c>
      <c r="G183" s="235">
        <v>377</v>
      </c>
      <c r="H183" s="235">
        <v>206</v>
      </c>
      <c r="I183" s="235">
        <v>46</v>
      </c>
      <c r="J183" s="235">
        <v>8</v>
      </c>
      <c r="K183" s="235">
        <v>1</v>
      </c>
      <c r="L183" s="235" t="s">
        <v>89</v>
      </c>
      <c r="M183" s="15"/>
      <c r="N183" s="15"/>
      <c r="P183" s="104"/>
    </row>
    <row r="184" spans="1:16" ht="13.5">
      <c r="A184" s="103"/>
      <c r="B184" s="169"/>
      <c r="C184" s="169" t="s">
        <v>249</v>
      </c>
      <c r="D184" s="275">
        <v>1417</v>
      </c>
      <c r="E184" s="235">
        <v>530</v>
      </c>
      <c r="F184" s="235">
        <v>391</v>
      </c>
      <c r="G184" s="235">
        <v>246</v>
      </c>
      <c r="H184" s="235">
        <v>206</v>
      </c>
      <c r="I184" s="235">
        <v>38</v>
      </c>
      <c r="J184" s="235">
        <v>6</v>
      </c>
      <c r="K184" s="235" t="s">
        <v>89</v>
      </c>
      <c r="L184" s="235" t="s">
        <v>89</v>
      </c>
      <c r="M184" s="15"/>
      <c r="N184" s="15"/>
      <c r="P184" s="104"/>
    </row>
    <row r="185" spans="1:16" ht="13.5">
      <c r="A185" s="103"/>
      <c r="B185" s="169"/>
      <c r="C185" s="169" t="s">
        <v>270</v>
      </c>
      <c r="D185" s="275">
        <v>1064</v>
      </c>
      <c r="E185" s="235">
        <v>406</v>
      </c>
      <c r="F185" s="235">
        <v>303</v>
      </c>
      <c r="G185" s="235">
        <v>188</v>
      </c>
      <c r="H185" s="235">
        <v>129</v>
      </c>
      <c r="I185" s="235">
        <v>34</v>
      </c>
      <c r="J185" s="235">
        <v>3</v>
      </c>
      <c r="K185" s="235">
        <v>1</v>
      </c>
      <c r="L185" s="235" t="s">
        <v>89</v>
      </c>
      <c r="M185" s="15"/>
      <c r="N185" s="15"/>
      <c r="P185" s="104"/>
    </row>
    <row r="186" spans="1:16" ht="13.5">
      <c r="A186" s="103"/>
      <c r="B186" s="389" t="s">
        <v>278</v>
      </c>
      <c r="C186" s="390"/>
      <c r="D186" s="275">
        <v>2605</v>
      </c>
      <c r="E186" s="235">
        <v>921</v>
      </c>
      <c r="F186" s="235">
        <v>611</v>
      </c>
      <c r="G186" s="235">
        <v>493</v>
      </c>
      <c r="H186" s="235">
        <v>477</v>
      </c>
      <c r="I186" s="235">
        <v>94</v>
      </c>
      <c r="J186" s="235">
        <v>8</v>
      </c>
      <c r="K186" s="235">
        <v>1</v>
      </c>
      <c r="L186" s="235">
        <v>5</v>
      </c>
      <c r="M186" s="15"/>
      <c r="N186" s="15"/>
      <c r="P186" s="104"/>
    </row>
    <row r="187" spans="1:16" ht="13.5">
      <c r="A187" s="103"/>
      <c r="B187" s="169"/>
      <c r="C187" s="169" t="s">
        <v>232</v>
      </c>
      <c r="D187" s="275">
        <v>511</v>
      </c>
      <c r="E187" s="235">
        <v>293</v>
      </c>
      <c r="F187" s="235">
        <v>79</v>
      </c>
      <c r="G187" s="235">
        <v>66</v>
      </c>
      <c r="H187" s="235">
        <v>60</v>
      </c>
      <c r="I187" s="235">
        <v>11</v>
      </c>
      <c r="J187" s="235">
        <v>1</v>
      </c>
      <c r="K187" s="235">
        <v>1</v>
      </c>
      <c r="L187" s="235" t="s">
        <v>89</v>
      </c>
      <c r="M187" s="15"/>
      <c r="N187" s="15"/>
      <c r="P187" s="104"/>
    </row>
    <row r="188" spans="1:16" ht="13.5">
      <c r="A188" s="103"/>
      <c r="B188" s="169"/>
      <c r="C188" s="169" t="s">
        <v>233</v>
      </c>
      <c r="D188" s="275">
        <v>175</v>
      </c>
      <c r="E188" s="235">
        <v>40</v>
      </c>
      <c r="F188" s="235">
        <v>42</v>
      </c>
      <c r="G188" s="235">
        <v>50</v>
      </c>
      <c r="H188" s="235">
        <v>37</v>
      </c>
      <c r="I188" s="235">
        <v>6</v>
      </c>
      <c r="J188" s="235" t="s">
        <v>89</v>
      </c>
      <c r="K188" s="235" t="s">
        <v>89</v>
      </c>
      <c r="L188" s="235" t="s">
        <v>89</v>
      </c>
      <c r="M188" s="15"/>
      <c r="N188" s="15"/>
      <c r="P188" s="104"/>
    </row>
    <row r="189" spans="1:16" ht="13.5">
      <c r="A189" s="103"/>
      <c r="B189" s="169"/>
      <c r="C189" s="169" t="s">
        <v>234</v>
      </c>
      <c r="D189" s="275">
        <v>1919</v>
      </c>
      <c r="E189" s="235">
        <v>588</v>
      </c>
      <c r="F189" s="235">
        <v>490</v>
      </c>
      <c r="G189" s="235">
        <v>377</v>
      </c>
      <c r="H189" s="235">
        <v>380</v>
      </c>
      <c r="I189" s="235">
        <v>77</v>
      </c>
      <c r="J189" s="235">
        <v>7</v>
      </c>
      <c r="K189" s="235" t="s">
        <v>89</v>
      </c>
      <c r="L189" s="235">
        <v>5</v>
      </c>
      <c r="M189" s="15"/>
      <c r="N189" s="15"/>
      <c r="P189" s="104"/>
    </row>
    <row r="190" spans="1:16" ht="13.5">
      <c r="A190" s="103"/>
      <c r="B190" s="389" t="s">
        <v>280</v>
      </c>
      <c r="C190" s="390"/>
      <c r="D190" s="275">
        <v>36</v>
      </c>
      <c r="E190" s="235">
        <v>32</v>
      </c>
      <c r="F190" s="235">
        <v>3</v>
      </c>
      <c r="G190" s="235" t="s">
        <v>89</v>
      </c>
      <c r="H190" s="235" t="s">
        <v>89</v>
      </c>
      <c r="I190" s="235">
        <v>1</v>
      </c>
      <c r="J190" s="235" t="s">
        <v>89</v>
      </c>
      <c r="K190" s="235" t="s">
        <v>89</v>
      </c>
      <c r="L190" s="235">
        <v>2</v>
      </c>
      <c r="M190" s="15"/>
      <c r="N190" s="15"/>
      <c r="P190" s="104"/>
    </row>
    <row r="191" spans="1:16" ht="13.5">
      <c r="A191" s="103"/>
      <c r="B191" s="169"/>
      <c r="C191" s="169" t="s">
        <v>232</v>
      </c>
      <c r="D191" s="275" t="s">
        <v>255</v>
      </c>
      <c r="E191" s="235" t="s">
        <v>255</v>
      </c>
      <c r="F191" s="235" t="s">
        <v>255</v>
      </c>
      <c r="G191" s="235" t="s">
        <v>255</v>
      </c>
      <c r="H191" s="235" t="s">
        <v>255</v>
      </c>
      <c r="I191" s="235" t="s">
        <v>255</v>
      </c>
      <c r="J191" s="235" t="s">
        <v>255</v>
      </c>
      <c r="K191" s="235" t="s">
        <v>255</v>
      </c>
      <c r="L191" s="235" t="s">
        <v>255</v>
      </c>
      <c r="M191" s="15"/>
      <c r="N191" s="15"/>
      <c r="P191" s="104"/>
    </row>
    <row r="192" spans="1:16" ht="13.5">
      <c r="A192" s="103"/>
      <c r="B192" s="169"/>
      <c r="C192" s="169" t="s">
        <v>233</v>
      </c>
      <c r="D192" s="278">
        <v>12</v>
      </c>
      <c r="E192" s="279">
        <v>10</v>
      </c>
      <c r="F192" s="279">
        <v>1</v>
      </c>
      <c r="G192" s="279" t="s">
        <v>89</v>
      </c>
      <c r="H192" s="279" t="s">
        <v>89</v>
      </c>
      <c r="I192" s="279">
        <v>1</v>
      </c>
      <c r="J192" s="279" t="s">
        <v>89</v>
      </c>
      <c r="K192" s="279" t="s">
        <v>89</v>
      </c>
      <c r="L192" s="279" t="s">
        <v>89</v>
      </c>
      <c r="M192" s="15"/>
      <c r="N192" s="15"/>
      <c r="P192" s="104"/>
    </row>
    <row r="193" spans="1:16" ht="13.5">
      <c r="A193" s="103"/>
      <c r="B193" s="169"/>
      <c r="C193" s="169" t="s">
        <v>234</v>
      </c>
      <c r="D193" s="278">
        <v>24</v>
      </c>
      <c r="E193" s="279">
        <v>22</v>
      </c>
      <c r="F193" s="279">
        <v>2</v>
      </c>
      <c r="G193" s="279" t="s">
        <v>89</v>
      </c>
      <c r="H193" s="279" t="s">
        <v>89</v>
      </c>
      <c r="I193" s="279" t="s">
        <v>89</v>
      </c>
      <c r="J193" s="279" t="s">
        <v>89</v>
      </c>
      <c r="K193" s="279" t="s">
        <v>89</v>
      </c>
      <c r="L193" s="279">
        <v>2</v>
      </c>
      <c r="M193" s="15"/>
      <c r="N193" s="15"/>
      <c r="P193" s="104"/>
    </row>
    <row r="194" spans="1:16" ht="13.5">
      <c r="A194" s="103"/>
      <c r="B194" s="169"/>
      <c r="C194" s="169" t="s">
        <v>241</v>
      </c>
      <c r="D194" s="275" t="s">
        <v>89</v>
      </c>
      <c r="E194" s="235" t="s">
        <v>89</v>
      </c>
      <c r="F194" s="235" t="s">
        <v>89</v>
      </c>
      <c r="G194" s="235" t="s">
        <v>89</v>
      </c>
      <c r="H194" s="235" t="s">
        <v>89</v>
      </c>
      <c r="I194" s="235" t="s">
        <v>89</v>
      </c>
      <c r="J194" s="235" t="s">
        <v>89</v>
      </c>
      <c r="K194" s="235" t="s">
        <v>89</v>
      </c>
      <c r="L194" s="235" t="s">
        <v>89</v>
      </c>
      <c r="M194" s="15"/>
      <c r="N194" s="15"/>
      <c r="P194" s="104"/>
    </row>
    <row r="195" spans="1:16" ht="13.5">
      <c r="A195" s="103"/>
      <c r="B195" s="389" t="s">
        <v>281</v>
      </c>
      <c r="C195" s="390"/>
      <c r="D195" s="275" t="s">
        <v>89</v>
      </c>
      <c r="E195" s="235" t="s">
        <v>89</v>
      </c>
      <c r="F195" s="235" t="s">
        <v>89</v>
      </c>
      <c r="G195" s="235" t="s">
        <v>89</v>
      </c>
      <c r="H195" s="235" t="s">
        <v>89</v>
      </c>
      <c r="I195" s="235" t="s">
        <v>89</v>
      </c>
      <c r="J195" s="235" t="s">
        <v>89</v>
      </c>
      <c r="K195" s="235" t="s">
        <v>89</v>
      </c>
      <c r="L195" s="235" t="s">
        <v>89</v>
      </c>
      <c r="M195" s="15"/>
      <c r="N195" s="15"/>
      <c r="P195" s="104"/>
    </row>
    <row r="196" spans="1:16" ht="13.5">
      <c r="A196" s="103"/>
      <c r="B196" s="169"/>
      <c r="C196" s="169" t="s">
        <v>232</v>
      </c>
      <c r="D196" s="275" t="s">
        <v>89</v>
      </c>
      <c r="E196" s="235" t="s">
        <v>89</v>
      </c>
      <c r="F196" s="235" t="s">
        <v>89</v>
      </c>
      <c r="G196" s="235" t="s">
        <v>89</v>
      </c>
      <c r="H196" s="235" t="s">
        <v>89</v>
      </c>
      <c r="I196" s="235" t="s">
        <v>89</v>
      </c>
      <c r="J196" s="235" t="s">
        <v>89</v>
      </c>
      <c r="K196" s="235" t="s">
        <v>89</v>
      </c>
      <c r="L196" s="235" t="s">
        <v>89</v>
      </c>
      <c r="M196" s="15"/>
      <c r="N196" s="15"/>
      <c r="P196" s="104"/>
    </row>
    <row r="197" spans="1:16" ht="13.5">
      <c r="A197" s="103"/>
      <c r="B197" s="169"/>
      <c r="C197" s="169" t="s">
        <v>233</v>
      </c>
      <c r="D197" s="275" t="s">
        <v>89</v>
      </c>
      <c r="E197" s="235" t="s">
        <v>89</v>
      </c>
      <c r="F197" s="235" t="s">
        <v>89</v>
      </c>
      <c r="G197" s="235" t="s">
        <v>89</v>
      </c>
      <c r="H197" s="235" t="s">
        <v>89</v>
      </c>
      <c r="I197" s="235" t="s">
        <v>89</v>
      </c>
      <c r="J197" s="235" t="s">
        <v>89</v>
      </c>
      <c r="K197" s="235" t="s">
        <v>89</v>
      </c>
      <c r="L197" s="235" t="s">
        <v>89</v>
      </c>
      <c r="M197" s="15"/>
      <c r="N197" s="15"/>
      <c r="P197" s="104"/>
    </row>
    <row r="198" spans="1:16" ht="13.5">
      <c r="A198" s="103"/>
      <c r="B198" s="169"/>
      <c r="C198" s="169" t="s">
        <v>234</v>
      </c>
      <c r="D198" s="275" t="s">
        <v>89</v>
      </c>
      <c r="E198" s="235" t="s">
        <v>89</v>
      </c>
      <c r="F198" s="235" t="s">
        <v>89</v>
      </c>
      <c r="G198" s="235" t="s">
        <v>89</v>
      </c>
      <c r="H198" s="235" t="s">
        <v>89</v>
      </c>
      <c r="I198" s="235" t="s">
        <v>89</v>
      </c>
      <c r="J198" s="235" t="s">
        <v>89</v>
      </c>
      <c r="K198" s="235" t="s">
        <v>89</v>
      </c>
      <c r="L198" s="235" t="s">
        <v>89</v>
      </c>
      <c r="M198" s="15"/>
      <c r="N198" s="15"/>
      <c r="P198" s="104"/>
    </row>
    <row r="199" spans="1:16" ht="13.5">
      <c r="A199" s="103"/>
      <c r="B199" s="389" t="s">
        <v>283</v>
      </c>
      <c r="C199" s="390"/>
      <c r="D199" s="275" t="s">
        <v>89</v>
      </c>
      <c r="E199" s="235" t="s">
        <v>89</v>
      </c>
      <c r="F199" s="235" t="s">
        <v>89</v>
      </c>
      <c r="G199" s="235" t="s">
        <v>89</v>
      </c>
      <c r="H199" s="235" t="s">
        <v>89</v>
      </c>
      <c r="I199" s="235" t="s">
        <v>89</v>
      </c>
      <c r="J199" s="235" t="s">
        <v>89</v>
      </c>
      <c r="K199" s="235" t="s">
        <v>89</v>
      </c>
      <c r="L199" s="235" t="s">
        <v>89</v>
      </c>
      <c r="M199" s="15"/>
      <c r="N199" s="15"/>
      <c r="P199" s="104"/>
    </row>
    <row r="200" spans="1:16" ht="13.5">
      <c r="A200" s="103"/>
      <c r="B200" s="169"/>
      <c r="C200" s="169" t="s">
        <v>232</v>
      </c>
      <c r="D200" s="275" t="s">
        <v>89</v>
      </c>
      <c r="E200" s="235" t="s">
        <v>89</v>
      </c>
      <c r="F200" s="235" t="s">
        <v>89</v>
      </c>
      <c r="G200" s="235" t="s">
        <v>89</v>
      </c>
      <c r="H200" s="235" t="s">
        <v>89</v>
      </c>
      <c r="I200" s="235" t="s">
        <v>89</v>
      </c>
      <c r="J200" s="235" t="s">
        <v>89</v>
      </c>
      <c r="K200" s="235" t="s">
        <v>89</v>
      </c>
      <c r="L200" s="235" t="s">
        <v>89</v>
      </c>
      <c r="M200" s="15"/>
      <c r="N200" s="15"/>
      <c r="P200" s="104"/>
    </row>
    <row r="201" spans="1:16" ht="13.5">
      <c r="A201" s="103"/>
      <c r="B201" s="169"/>
      <c r="C201" s="169" t="s">
        <v>233</v>
      </c>
      <c r="D201" s="275" t="s">
        <v>89</v>
      </c>
      <c r="E201" s="235" t="s">
        <v>89</v>
      </c>
      <c r="F201" s="235" t="s">
        <v>89</v>
      </c>
      <c r="G201" s="235" t="s">
        <v>89</v>
      </c>
      <c r="H201" s="235" t="s">
        <v>89</v>
      </c>
      <c r="I201" s="235" t="s">
        <v>89</v>
      </c>
      <c r="J201" s="235" t="s">
        <v>89</v>
      </c>
      <c r="K201" s="235" t="s">
        <v>89</v>
      </c>
      <c r="L201" s="235" t="s">
        <v>89</v>
      </c>
      <c r="M201" s="15"/>
      <c r="N201" s="15"/>
      <c r="P201" s="104"/>
    </row>
    <row r="202" spans="1:16" ht="13.5">
      <c r="A202" s="103"/>
      <c r="B202" s="169"/>
      <c r="C202" s="169" t="s">
        <v>234</v>
      </c>
      <c r="D202" s="275" t="s">
        <v>89</v>
      </c>
      <c r="E202" s="235" t="s">
        <v>89</v>
      </c>
      <c r="F202" s="235" t="s">
        <v>89</v>
      </c>
      <c r="G202" s="235" t="s">
        <v>89</v>
      </c>
      <c r="H202" s="235" t="s">
        <v>89</v>
      </c>
      <c r="I202" s="235" t="s">
        <v>89</v>
      </c>
      <c r="J202" s="235" t="s">
        <v>89</v>
      </c>
      <c r="K202" s="235" t="s">
        <v>89</v>
      </c>
      <c r="L202" s="235" t="s">
        <v>89</v>
      </c>
      <c r="M202" s="15"/>
      <c r="N202" s="15"/>
      <c r="P202" s="104"/>
    </row>
    <row r="203" spans="1:16" ht="13.5">
      <c r="A203" s="173"/>
      <c r="B203" s="516" t="s">
        <v>284</v>
      </c>
      <c r="C203" s="470"/>
      <c r="D203" s="276" t="s">
        <v>255</v>
      </c>
      <c r="E203" s="277" t="s">
        <v>255</v>
      </c>
      <c r="F203" s="277" t="s">
        <v>255</v>
      </c>
      <c r="G203" s="277" t="s">
        <v>255</v>
      </c>
      <c r="H203" s="277" t="s">
        <v>255</v>
      </c>
      <c r="I203" s="277" t="s">
        <v>255</v>
      </c>
      <c r="J203" s="277" t="s">
        <v>255</v>
      </c>
      <c r="K203" s="277" t="s">
        <v>255</v>
      </c>
      <c r="L203" s="277" t="s">
        <v>255</v>
      </c>
      <c r="M203" s="15"/>
      <c r="N203" s="15"/>
      <c r="P203" s="104"/>
    </row>
    <row r="204" spans="2:16" ht="7.5" customHeight="1">
      <c r="B204" s="114"/>
      <c r="C204" s="114"/>
      <c r="D204" s="1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P204" s="104"/>
    </row>
    <row r="205" spans="1:14" ht="13.5">
      <c r="A205" s="176" t="s">
        <v>313</v>
      </c>
      <c r="B205" s="114"/>
      <c r="C205" s="114"/>
      <c r="D205" s="1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3.5">
      <c r="A206" s="114"/>
      <c r="B206" s="114"/>
      <c r="C206" s="114"/>
      <c r="D206" s="1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3.5">
      <c r="A207" s="114"/>
      <c r="B207" s="114"/>
      <c r="C207" s="114"/>
      <c r="D207" s="1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3.5">
      <c r="A208" s="114"/>
      <c r="B208" s="114"/>
      <c r="C208" s="114"/>
      <c r="D208" s="1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3.5">
      <c r="A209" s="114"/>
      <c r="B209" s="114"/>
      <c r="C209" s="114"/>
      <c r="D209" s="1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3.5">
      <c r="A210" s="114"/>
      <c r="B210" s="114"/>
      <c r="C210" s="114"/>
      <c r="D210" s="1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3.5">
      <c r="A211" s="114"/>
      <c r="B211" s="114"/>
      <c r="C211" s="114"/>
      <c r="D211" s="1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3.5">
      <c r="A212" s="114"/>
      <c r="B212" s="114"/>
      <c r="C212" s="114"/>
      <c r="D212" s="1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3.5">
      <c r="A213" s="114"/>
      <c r="B213" s="114"/>
      <c r="C213" s="114"/>
      <c r="D213" s="1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3.5">
      <c r="A214" s="114"/>
      <c r="B214" s="114"/>
      <c r="C214" s="114"/>
      <c r="D214" s="1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3.5">
      <c r="A215" s="114"/>
      <c r="B215" s="114"/>
      <c r="C215" s="114"/>
      <c r="D215" s="1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3.5">
      <c r="A216" s="114"/>
      <c r="B216" s="114"/>
      <c r="C216" s="114"/>
      <c r="D216" s="1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3.5">
      <c r="A217" s="114"/>
      <c r="B217" s="114"/>
      <c r="C217" s="114"/>
      <c r="D217" s="1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3.5">
      <c r="A218" s="114"/>
      <c r="B218" s="114"/>
      <c r="C218" s="114"/>
      <c r="D218" s="1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3.5">
      <c r="A219" s="114"/>
      <c r="B219" s="114"/>
      <c r="C219" s="114"/>
      <c r="D219" s="1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3.5">
      <c r="A220" s="114"/>
      <c r="B220" s="114"/>
      <c r="C220" s="114"/>
      <c r="D220" s="1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3.5">
      <c r="A221" s="114"/>
      <c r="B221" s="114"/>
      <c r="C221" s="114"/>
      <c r="D221" s="1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3.5">
      <c r="A222" s="114"/>
      <c r="B222" s="114"/>
      <c r="C222" s="114"/>
      <c r="D222" s="1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3.5">
      <c r="A223" s="114"/>
      <c r="B223" s="114"/>
      <c r="C223" s="114"/>
      <c r="D223" s="1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3.5">
      <c r="A224" s="114"/>
      <c r="B224" s="114"/>
      <c r="C224" s="114"/>
      <c r="D224" s="1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3.5">
      <c r="A225" s="114"/>
      <c r="B225" s="114"/>
      <c r="C225" s="114"/>
      <c r="D225" s="1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3.5">
      <c r="A226" s="114"/>
      <c r="B226" s="114"/>
      <c r="C226" s="114"/>
      <c r="D226" s="1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3.5">
      <c r="A227" s="114"/>
      <c r="B227" s="114"/>
      <c r="C227" s="114"/>
      <c r="D227" s="1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3.5">
      <c r="A228" s="114"/>
      <c r="B228" s="114"/>
      <c r="C228" s="114"/>
      <c r="D228" s="1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3.5">
      <c r="A229" s="114"/>
      <c r="B229" s="114"/>
      <c r="C229" s="114"/>
      <c r="D229" s="1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3.5">
      <c r="A230" s="114"/>
      <c r="B230" s="114"/>
      <c r="C230" s="114"/>
      <c r="D230" s="1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3.5">
      <c r="A231" s="114"/>
      <c r="B231" s="114"/>
      <c r="C231" s="114"/>
      <c r="D231" s="1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3.5">
      <c r="A232" s="114"/>
      <c r="B232" s="114"/>
      <c r="C232" s="114"/>
      <c r="D232" s="1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3.5">
      <c r="A233" s="114"/>
      <c r="B233" s="114"/>
      <c r="C233" s="114"/>
      <c r="D233" s="1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3.5">
      <c r="A234" s="114"/>
      <c r="B234" s="114"/>
      <c r="C234" s="114"/>
      <c r="D234" s="1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3.5">
      <c r="A235" s="114"/>
      <c r="B235" s="114"/>
      <c r="C235" s="114"/>
      <c r="D235" s="1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3.5">
      <c r="A236" s="114"/>
      <c r="B236" s="114"/>
      <c r="C236" s="114"/>
      <c r="D236" s="1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3.5">
      <c r="A237" s="114"/>
      <c r="B237" s="114"/>
      <c r="C237" s="114"/>
      <c r="D237" s="1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3.5">
      <c r="A238" s="114"/>
      <c r="B238" s="114"/>
      <c r="C238" s="114"/>
      <c r="D238" s="1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3.5">
      <c r="A239" s="114"/>
      <c r="B239" s="114"/>
      <c r="C239" s="114"/>
      <c r="D239" s="1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3.5">
      <c r="A240" s="114"/>
      <c r="B240" s="114"/>
      <c r="C240" s="114"/>
      <c r="D240" s="1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3.5">
      <c r="A241" s="114"/>
      <c r="B241" s="114"/>
      <c r="C241" s="114"/>
      <c r="D241" s="1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3.5">
      <c r="A242" s="114"/>
      <c r="B242" s="114"/>
      <c r="C242" s="114"/>
      <c r="D242" s="1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3.5">
      <c r="A243" s="114"/>
      <c r="B243" s="114"/>
      <c r="C243" s="114"/>
      <c r="D243" s="1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3.5">
      <c r="A244" s="114"/>
      <c r="B244" s="114"/>
      <c r="C244" s="114"/>
      <c r="D244" s="1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3.5">
      <c r="A245" s="114"/>
      <c r="B245" s="114"/>
      <c r="C245" s="114"/>
      <c r="D245" s="1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3.5">
      <c r="A246" s="114"/>
      <c r="B246" s="114"/>
      <c r="C246" s="114"/>
      <c r="D246" s="1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3.5">
      <c r="A247" s="114"/>
      <c r="B247" s="114"/>
      <c r="C247" s="114"/>
      <c r="D247" s="1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3.5">
      <c r="A248" s="114"/>
      <c r="B248" s="114"/>
      <c r="C248" s="114"/>
      <c r="D248" s="1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3.5">
      <c r="A249" s="114"/>
      <c r="B249" s="114"/>
      <c r="C249" s="114"/>
      <c r="D249" s="1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3.5">
      <c r="A250" s="114"/>
      <c r="B250" s="114"/>
      <c r="C250" s="114"/>
      <c r="D250" s="1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3.5">
      <c r="A251" s="114"/>
      <c r="B251" s="114"/>
      <c r="C251" s="114"/>
      <c r="D251" s="1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3.5">
      <c r="A252" s="114"/>
      <c r="B252" s="114"/>
      <c r="C252" s="114"/>
      <c r="D252" s="1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3.5">
      <c r="A253" s="114"/>
      <c r="B253" s="114"/>
      <c r="C253" s="114"/>
      <c r="D253" s="1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3.5">
      <c r="A254" s="114"/>
      <c r="B254" s="114"/>
      <c r="C254" s="114"/>
      <c r="D254" s="1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3.5">
      <c r="A255" s="114"/>
      <c r="B255" s="114"/>
      <c r="C255" s="114"/>
      <c r="D255" s="1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3.5">
      <c r="A256" s="114"/>
      <c r="B256" s="114"/>
      <c r="C256" s="114"/>
      <c r="D256" s="1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3.5">
      <c r="A257" s="114"/>
      <c r="B257" s="114"/>
      <c r="C257" s="114"/>
      <c r="D257" s="1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3.5">
      <c r="A258" s="114"/>
      <c r="B258" s="114"/>
      <c r="C258" s="114"/>
      <c r="D258" s="1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3.5">
      <c r="A259" s="114"/>
      <c r="B259" s="114"/>
      <c r="C259" s="114"/>
      <c r="D259" s="1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3.5">
      <c r="A260" s="114"/>
      <c r="B260" s="114"/>
      <c r="C260" s="114"/>
      <c r="D260" s="1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3.5">
      <c r="A261" s="114"/>
      <c r="B261" s="114"/>
      <c r="C261" s="114"/>
      <c r="D261" s="1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3.5">
      <c r="A262" s="114"/>
      <c r="B262" s="114"/>
      <c r="C262" s="114"/>
      <c r="D262" s="1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3.5">
      <c r="A263" s="114"/>
      <c r="B263" s="114"/>
      <c r="C263" s="114"/>
      <c r="D263" s="1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3.5">
      <c r="A264" s="114"/>
      <c r="B264" s="114"/>
      <c r="C264" s="114"/>
      <c r="D264" s="1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3.5">
      <c r="A265" s="114"/>
      <c r="B265" s="114"/>
      <c r="C265" s="114"/>
      <c r="D265" s="1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3.5">
      <c r="A266" s="114"/>
      <c r="B266" s="114"/>
      <c r="C266" s="114"/>
      <c r="D266" s="1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3.5">
      <c r="A267" s="114"/>
      <c r="B267" s="114"/>
      <c r="C267" s="114"/>
      <c r="D267" s="1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3.5">
      <c r="A268" s="114"/>
      <c r="B268" s="114"/>
      <c r="C268" s="114"/>
      <c r="D268" s="1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3.5">
      <c r="A269" s="114"/>
      <c r="B269" s="114"/>
      <c r="C269" s="114"/>
      <c r="D269" s="1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3.5">
      <c r="A270" s="114"/>
      <c r="B270" s="114"/>
      <c r="C270" s="114"/>
      <c r="D270" s="1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3.5">
      <c r="A271" s="114"/>
      <c r="B271" s="114"/>
      <c r="C271" s="114"/>
      <c r="D271" s="1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3.5">
      <c r="A272" s="114"/>
      <c r="B272" s="114"/>
      <c r="C272" s="114"/>
      <c r="D272" s="1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3.5">
      <c r="A273" s="114"/>
      <c r="B273" s="114"/>
      <c r="C273" s="114"/>
      <c r="D273" s="1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3.5">
      <c r="A274" s="114"/>
      <c r="B274" s="114"/>
      <c r="C274" s="114"/>
      <c r="D274" s="1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3.5">
      <c r="A275" s="114"/>
      <c r="B275" s="114"/>
      <c r="C275" s="114"/>
      <c r="D275" s="1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3.5">
      <c r="A276" s="114"/>
      <c r="B276" s="114"/>
      <c r="C276" s="114"/>
      <c r="D276" s="1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3.5">
      <c r="A277" s="114"/>
      <c r="B277" s="114"/>
      <c r="C277" s="114"/>
      <c r="D277" s="1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3.5">
      <c r="A278" s="114"/>
      <c r="B278" s="114"/>
      <c r="C278" s="114"/>
      <c r="D278" s="1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3.5">
      <c r="A279" s="114"/>
      <c r="B279" s="114"/>
      <c r="C279" s="114"/>
      <c r="D279" s="1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3.5">
      <c r="A280" s="114"/>
      <c r="B280" s="114"/>
      <c r="C280" s="114"/>
      <c r="D280" s="1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3.5">
      <c r="A281" s="114"/>
      <c r="B281" s="114"/>
      <c r="C281" s="114"/>
      <c r="D281" s="1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3.5">
      <c r="A282" s="114"/>
      <c r="B282" s="114"/>
      <c r="C282" s="114"/>
      <c r="D282" s="1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3.5">
      <c r="A283" s="114"/>
      <c r="B283" s="114"/>
      <c r="C283" s="114"/>
      <c r="D283" s="1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3.5">
      <c r="A284" s="114"/>
      <c r="B284" s="114"/>
      <c r="C284" s="114"/>
      <c r="D284" s="1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3.5">
      <c r="A285" s="114"/>
      <c r="B285" s="114"/>
      <c r="C285" s="114"/>
      <c r="D285" s="1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3.5">
      <c r="A286" s="114"/>
      <c r="B286" s="114"/>
      <c r="C286" s="114"/>
      <c r="D286" s="1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3.5">
      <c r="A287" s="114"/>
      <c r="B287" s="114"/>
      <c r="C287" s="114"/>
      <c r="D287" s="1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3.5">
      <c r="A288" s="114"/>
      <c r="B288" s="114"/>
      <c r="C288" s="114"/>
      <c r="D288" s="1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3.5">
      <c r="A289" s="114"/>
      <c r="B289" s="114"/>
      <c r="C289" s="114"/>
      <c r="D289" s="1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3.5">
      <c r="A290" s="114"/>
      <c r="B290" s="114"/>
      <c r="C290" s="114"/>
      <c r="D290" s="1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3.5">
      <c r="A291" s="114"/>
      <c r="B291" s="114"/>
      <c r="C291" s="114"/>
      <c r="D291" s="1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3.5">
      <c r="A292" s="114"/>
      <c r="B292" s="114"/>
      <c r="C292" s="114"/>
      <c r="D292" s="1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3.5">
      <c r="A293" s="114"/>
      <c r="B293" s="114"/>
      <c r="C293" s="114"/>
      <c r="D293" s="1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3.5">
      <c r="A294" s="114"/>
      <c r="B294" s="114"/>
      <c r="C294" s="114"/>
      <c r="D294" s="1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3.5">
      <c r="A295" s="114"/>
      <c r="B295" s="114"/>
      <c r="C295" s="114"/>
      <c r="D295" s="1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3.5">
      <c r="A296" s="114"/>
      <c r="B296" s="114"/>
      <c r="C296" s="114"/>
      <c r="D296" s="1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3.5">
      <c r="A297" s="114"/>
      <c r="B297" s="114"/>
      <c r="C297" s="114"/>
      <c r="D297" s="1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3.5">
      <c r="A298" s="114"/>
      <c r="B298" s="114"/>
      <c r="C298" s="114"/>
      <c r="D298" s="1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3.5">
      <c r="A299" s="114"/>
      <c r="B299" s="114"/>
      <c r="C299" s="114"/>
      <c r="D299" s="1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3.5">
      <c r="A300" s="114"/>
      <c r="B300" s="114"/>
      <c r="C300" s="114"/>
      <c r="D300" s="1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3.5">
      <c r="A301" s="114"/>
      <c r="B301" s="114"/>
      <c r="C301" s="114"/>
      <c r="D301" s="1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3.5">
      <c r="A302" s="114"/>
      <c r="B302" s="114"/>
      <c r="C302" s="114"/>
      <c r="D302" s="1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3.5">
      <c r="A303" s="114"/>
      <c r="B303" s="114"/>
      <c r="C303" s="114"/>
      <c r="D303" s="1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3.5">
      <c r="A304" s="114"/>
      <c r="B304" s="114"/>
      <c r="C304" s="114"/>
      <c r="D304" s="1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3.5">
      <c r="A305" s="114"/>
      <c r="B305" s="114"/>
      <c r="C305" s="114"/>
      <c r="D305" s="1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3.5">
      <c r="A306" s="114"/>
      <c r="B306" s="114"/>
      <c r="C306" s="114"/>
      <c r="D306" s="1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3.5">
      <c r="A307" s="114"/>
      <c r="B307" s="114"/>
      <c r="C307" s="114"/>
      <c r="D307" s="1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3.5">
      <c r="A308" s="114"/>
      <c r="B308" s="114"/>
      <c r="C308" s="114"/>
      <c r="D308" s="1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3.5">
      <c r="A309" s="114"/>
      <c r="B309" s="114"/>
      <c r="C309" s="114"/>
      <c r="D309" s="1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3.5">
      <c r="A310" s="114"/>
      <c r="B310" s="114"/>
      <c r="C310" s="114"/>
      <c r="D310" s="1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3.5">
      <c r="A311" s="114"/>
      <c r="B311" s="114"/>
      <c r="C311" s="114"/>
      <c r="D311" s="1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3.5">
      <c r="A312" s="114"/>
      <c r="B312" s="114"/>
      <c r="C312" s="114"/>
      <c r="D312" s="1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3.5">
      <c r="A313" s="114"/>
      <c r="B313" s="114"/>
      <c r="C313" s="114"/>
      <c r="D313" s="1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3.5">
      <c r="A314" s="114"/>
      <c r="B314" s="114"/>
      <c r="C314" s="114"/>
      <c r="D314" s="1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3.5">
      <c r="A315" s="114"/>
      <c r="B315" s="114"/>
      <c r="C315" s="114"/>
      <c r="D315" s="1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3.5">
      <c r="A316" s="114"/>
      <c r="B316" s="114"/>
      <c r="C316" s="114"/>
      <c r="D316" s="1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3.5">
      <c r="A317" s="114"/>
      <c r="B317" s="114"/>
      <c r="C317" s="114"/>
      <c r="D317" s="1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3.5">
      <c r="A318" s="114"/>
      <c r="B318" s="114"/>
      <c r="C318" s="114"/>
      <c r="D318" s="1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3.5">
      <c r="A319" s="114"/>
      <c r="B319" s="114"/>
      <c r="C319" s="114"/>
      <c r="D319" s="1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3.5">
      <c r="A320" s="114"/>
      <c r="B320" s="114"/>
      <c r="C320" s="114"/>
      <c r="D320" s="1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3.5">
      <c r="A321" s="114"/>
      <c r="B321" s="114"/>
      <c r="C321" s="114"/>
      <c r="D321" s="1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3.5">
      <c r="A322" s="114"/>
      <c r="B322" s="114"/>
      <c r="C322" s="114"/>
      <c r="D322" s="1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3.5">
      <c r="A323" s="114"/>
      <c r="B323" s="114"/>
      <c r="C323" s="114"/>
      <c r="D323" s="1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3.5">
      <c r="A324" s="114"/>
      <c r="B324" s="114"/>
      <c r="C324" s="114"/>
      <c r="D324" s="1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3.5">
      <c r="A325" s="114"/>
      <c r="B325" s="114"/>
      <c r="C325" s="114"/>
      <c r="D325" s="1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3.5">
      <c r="A326" s="114"/>
      <c r="B326" s="114"/>
      <c r="C326" s="114"/>
      <c r="D326" s="1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3.5">
      <c r="A327" s="114"/>
      <c r="B327" s="114"/>
      <c r="C327" s="114"/>
      <c r="D327" s="1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3.5">
      <c r="A328" s="114"/>
      <c r="B328" s="114"/>
      <c r="C328" s="114"/>
      <c r="D328" s="1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3.5">
      <c r="A329" s="114"/>
      <c r="B329" s="114"/>
      <c r="C329" s="114"/>
      <c r="D329" s="1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3.5">
      <c r="A330" s="114"/>
      <c r="B330" s="114"/>
      <c r="C330" s="114"/>
      <c r="D330" s="1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3.5">
      <c r="A331" s="114"/>
      <c r="B331" s="114"/>
      <c r="C331" s="114"/>
      <c r="D331" s="1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3.5">
      <c r="A332" s="114"/>
      <c r="B332" s="114"/>
      <c r="C332" s="114"/>
      <c r="D332" s="1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3.5">
      <c r="A333" s="114"/>
      <c r="B333" s="114"/>
      <c r="C333" s="114"/>
      <c r="D333" s="1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3.5">
      <c r="A334" s="114"/>
      <c r="B334" s="114"/>
      <c r="C334" s="114"/>
      <c r="D334" s="1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3.5">
      <c r="A335" s="114"/>
      <c r="B335" s="114"/>
      <c r="C335" s="114"/>
      <c r="D335" s="1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3.5">
      <c r="A336" s="114"/>
      <c r="B336" s="114"/>
      <c r="C336" s="114"/>
      <c r="D336" s="1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3.5">
      <c r="A337" s="114"/>
      <c r="B337" s="114"/>
      <c r="C337" s="114"/>
      <c r="D337" s="1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3.5">
      <c r="A338" s="114"/>
      <c r="B338" s="114"/>
      <c r="C338" s="114"/>
      <c r="D338" s="1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3.5">
      <c r="A339" s="114"/>
      <c r="B339" s="114"/>
      <c r="C339" s="114"/>
      <c r="D339" s="1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3.5">
      <c r="A340" s="114"/>
      <c r="B340" s="114"/>
      <c r="C340" s="114"/>
      <c r="D340" s="1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3.5">
      <c r="A341" s="114"/>
      <c r="B341" s="114"/>
      <c r="C341" s="114"/>
      <c r="D341" s="1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3.5">
      <c r="A342" s="114"/>
      <c r="B342" s="114"/>
      <c r="C342" s="114"/>
      <c r="D342" s="1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3.5">
      <c r="A343" s="114"/>
      <c r="B343" s="114"/>
      <c r="C343" s="114"/>
      <c r="D343" s="1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3.5">
      <c r="A344" s="114"/>
      <c r="B344" s="114"/>
      <c r="C344" s="114"/>
      <c r="D344" s="1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3.5">
      <c r="A345" s="114"/>
      <c r="B345" s="114"/>
      <c r="C345" s="114"/>
      <c r="D345" s="1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3.5">
      <c r="A346" s="114"/>
      <c r="B346" s="114"/>
      <c r="C346" s="114"/>
      <c r="D346" s="1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3.5">
      <c r="A347" s="114"/>
      <c r="B347" s="114"/>
      <c r="C347" s="114"/>
      <c r="D347" s="1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3.5">
      <c r="A348" s="114"/>
      <c r="B348" s="114"/>
      <c r="C348" s="114"/>
      <c r="D348" s="1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3.5">
      <c r="A349" s="114"/>
      <c r="B349" s="114"/>
      <c r="C349" s="114"/>
      <c r="D349" s="1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3.5">
      <c r="A350" s="114"/>
      <c r="B350" s="114"/>
      <c r="C350" s="114"/>
      <c r="D350" s="1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3.5">
      <c r="A351" s="114"/>
      <c r="B351" s="114"/>
      <c r="C351" s="114"/>
      <c r="D351" s="1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3.5">
      <c r="A352" s="114"/>
      <c r="B352" s="114"/>
      <c r="C352" s="114"/>
      <c r="D352" s="1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3.5">
      <c r="A353" s="114"/>
      <c r="B353" s="114"/>
      <c r="C353" s="114"/>
      <c r="D353" s="1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3.5">
      <c r="A354" s="114"/>
      <c r="B354" s="114"/>
      <c r="C354" s="114"/>
      <c r="D354" s="1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3.5">
      <c r="A355" s="114"/>
      <c r="B355" s="114"/>
      <c r="C355" s="114"/>
      <c r="D355" s="1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3.5">
      <c r="A356" s="114"/>
      <c r="B356" s="114"/>
      <c r="C356" s="114"/>
      <c r="D356" s="1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3.5">
      <c r="A357" s="114"/>
      <c r="B357" s="114"/>
      <c r="C357" s="114"/>
      <c r="D357" s="1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3.5">
      <c r="A358" s="114"/>
      <c r="B358" s="114"/>
      <c r="C358" s="114"/>
      <c r="D358" s="1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3.5">
      <c r="A359" s="114"/>
      <c r="B359" s="114"/>
      <c r="C359" s="114"/>
      <c r="D359" s="1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3.5">
      <c r="A360" s="114"/>
      <c r="B360" s="114"/>
      <c r="C360" s="114"/>
      <c r="D360" s="1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3.5">
      <c r="A361" s="114"/>
      <c r="B361" s="114"/>
      <c r="C361" s="114"/>
      <c r="D361" s="1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3.5">
      <c r="A362" s="114"/>
      <c r="B362" s="114"/>
      <c r="C362" s="114"/>
      <c r="D362" s="1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3.5">
      <c r="A363" s="114"/>
      <c r="B363" s="114"/>
      <c r="C363" s="114"/>
      <c r="D363" s="1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3.5">
      <c r="A364" s="114"/>
      <c r="B364" s="114"/>
      <c r="C364" s="114"/>
      <c r="D364" s="1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3.5">
      <c r="A365" s="114"/>
      <c r="B365" s="114"/>
      <c r="C365" s="114"/>
      <c r="D365" s="1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3.5">
      <c r="A366" s="114"/>
      <c r="B366" s="114"/>
      <c r="C366" s="114"/>
      <c r="D366" s="1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3.5">
      <c r="A367" s="114"/>
      <c r="B367" s="114"/>
      <c r="C367" s="114"/>
      <c r="D367" s="1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3.5">
      <c r="A368" s="114"/>
      <c r="B368" s="114"/>
      <c r="C368" s="114"/>
      <c r="D368" s="1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3.5">
      <c r="A369" s="114"/>
      <c r="B369" s="114"/>
      <c r="C369" s="114"/>
      <c r="D369" s="1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3.5">
      <c r="A370" s="114"/>
      <c r="B370" s="114"/>
      <c r="C370" s="114"/>
      <c r="D370" s="1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3.5">
      <c r="A371" s="114"/>
      <c r="B371" s="114"/>
      <c r="C371" s="114"/>
      <c r="D371" s="1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3.5">
      <c r="A372" s="114"/>
      <c r="B372" s="114"/>
      <c r="C372" s="114"/>
      <c r="D372" s="1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3.5">
      <c r="A373" s="114"/>
      <c r="B373" s="114"/>
      <c r="C373" s="114"/>
      <c r="D373" s="1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3.5">
      <c r="A374" s="114"/>
      <c r="B374" s="114"/>
      <c r="C374" s="114"/>
      <c r="D374" s="1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3.5">
      <c r="A375" s="114"/>
      <c r="B375" s="114"/>
      <c r="C375" s="114"/>
      <c r="D375" s="1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3.5">
      <c r="A376" s="114"/>
      <c r="B376" s="114"/>
      <c r="C376" s="114"/>
      <c r="D376" s="1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3.5">
      <c r="A377" s="114"/>
      <c r="B377" s="114"/>
      <c r="C377" s="114"/>
      <c r="D377" s="1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3.5">
      <c r="A378" s="114"/>
      <c r="B378" s="114"/>
      <c r="C378" s="114"/>
      <c r="D378" s="1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3.5">
      <c r="A379" s="114"/>
      <c r="B379" s="114"/>
      <c r="C379" s="114"/>
      <c r="D379" s="1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3.5">
      <c r="A380" s="114"/>
      <c r="B380" s="114"/>
      <c r="C380" s="114"/>
      <c r="D380" s="1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3.5">
      <c r="A381" s="114"/>
      <c r="B381" s="114"/>
      <c r="C381" s="114"/>
      <c r="D381" s="1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3.5">
      <c r="A382" s="114"/>
      <c r="B382" s="114"/>
      <c r="C382" s="114"/>
      <c r="D382" s="1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3.5">
      <c r="A383" s="114"/>
      <c r="B383" s="114"/>
      <c r="C383" s="114"/>
      <c r="D383" s="1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3.5">
      <c r="A384" s="114"/>
      <c r="B384" s="114"/>
      <c r="C384" s="114"/>
      <c r="D384" s="1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3.5">
      <c r="A385" s="114"/>
      <c r="B385" s="114"/>
      <c r="C385" s="114"/>
      <c r="D385" s="1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3.5">
      <c r="A386" s="114"/>
      <c r="B386" s="114"/>
      <c r="C386" s="114"/>
      <c r="D386" s="1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3.5">
      <c r="A387" s="114"/>
      <c r="B387" s="114"/>
      <c r="C387" s="114"/>
      <c r="D387" s="1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3.5">
      <c r="A388" s="114"/>
      <c r="B388" s="114"/>
      <c r="C388" s="114"/>
      <c r="D388" s="1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3.5">
      <c r="A389" s="114"/>
      <c r="B389" s="114"/>
      <c r="C389" s="114"/>
      <c r="D389" s="1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3.5">
      <c r="A390" s="114"/>
      <c r="B390" s="114"/>
      <c r="C390" s="114"/>
      <c r="D390" s="1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3.5">
      <c r="A391" s="114"/>
      <c r="B391" s="114"/>
      <c r="C391" s="114"/>
      <c r="D391" s="1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3.5">
      <c r="A392" s="114"/>
      <c r="B392" s="114"/>
      <c r="C392" s="114"/>
      <c r="D392" s="1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3.5">
      <c r="A393" s="114"/>
      <c r="B393" s="114"/>
      <c r="C393" s="114"/>
      <c r="D393" s="1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3.5">
      <c r="A394" s="114"/>
      <c r="B394" s="114"/>
      <c r="C394" s="114"/>
      <c r="D394" s="1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3.5">
      <c r="A395" s="114"/>
      <c r="B395" s="114"/>
      <c r="C395" s="114"/>
      <c r="D395" s="1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3.5">
      <c r="A396" s="114"/>
      <c r="B396" s="114"/>
      <c r="C396" s="114"/>
      <c r="D396" s="1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3.5">
      <c r="A397" s="114"/>
      <c r="B397" s="114"/>
      <c r="C397" s="114"/>
      <c r="D397" s="1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3.5">
      <c r="A398" s="114"/>
      <c r="B398" s="114"/>
      <c r="C398" s="114"/>
      <c r="D398" s="1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3.5">
      <c r="A399" s="114"/>
      <c r="B399" s="114"/>
      <c r="C399" s="114"/>
      <c r="D399" s="1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3.5">
      <c r="A400" s="114"/>
      <c r="B400" s="114"/>
      <c r="C400" s="114"/>
      <c r="D400" s="1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3.5">
      <c r="A401" s="114"/>
      <c r="B401" s="114"/>
      <c r="C401" s="114"/>
      <c r="D401" s="1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3.5">
      <c r="A402" s="114"/>
      <c r="B402" s="114"/>
      <c r="C402" s="114"/>
      <c r="D402" s="1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3.5">
      <c r="A403" s="114"/>
      <c r="B403" s="114"/>
      <c r="C403" s="114"/>
      <c r="D403" s="1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3.5">
      <c r="A404" s="114"/>
      <c r="B404" s="114"/>
      <c r="C404" s="114"/>
      <c r="D404" s="1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3.5">
      <c r="A405" s="114"/>
      <c r="B405" s="114"/>
      <c r="C405" s="114"/>
      <c r="D405" s="1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3.5">
      <c r="A406" s="114"/>
      <c r="B406" s="114"/>
      <c r="C406" s="114"/>
      <c r="D406" s="1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3.5">
      <c r="A407" s="114"/>
      <c r="B407" s="114"/>
      <c r="C407" s="114"/>
      <c r="D407" s="1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3.5">
      <c r="A408" s="114"/>
      <c r="B408" s="114"/>
      <c r="C408" s="114"/>
      <c r="D408" s="1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3.5">
      <c r="A409" s="114"/>
      <c r="B409" s="114"/>
      <c r="C409" s="114"/>
      <c r="D409" s="1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3.5">
      <c r="A410" s="114"/>
      <c r="B410" s="114"/>
      <c r="C410" s="114"/>
      <c r="D410" s="1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3.5">
      <c r="A411" s="114"/>
      <c r="B411" s="114"/>
      <c r="C411" s="114"/>
      <c r="D411" s="1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3.5">
      <c r="A412" s="114"/>
      <c r="B412" s="114"/>
      <c r="C412" s="114"/>
      <c r="D412" s="1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3.5">
      <c r="A413" s="114"/>
      <c r="B413" s="114"/>
      <c r="C413" s="114"/>
      <c r="D413" s="1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3.5">
      <c r="A414" s="114"/>
      <c r="B414" s="114"/>
      <c r="C414" s="114"/>
      <c r="D414" s="1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3.5">
      <c r="A415" s="114"/>
      <c r="B415" s="114"/>
      <c r="C415" s="114"/>
      <c r="D415" s="1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3.5">
      <c r="A416" s="114"/>
      <c r="B416" s="114"/>
      <c r="C416" s="114"/>
      <c r="D416" s="1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3.5">
      <c r="A417" s="114"/>
      <c r="B417" s="114"/>
      <c r="C417" s="114"/>
      <c r="D417" s="1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3.5">
      <c r="A418" s="114"/>
      <c r="B418" s="114"/>
      <c r="C418" s="114"/>
      <c r="D418" s="1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3.5">
      <c r="A419" s="114"/>
      <c r="B419" s="114"/>
      <c r="C419" s="114"/>
      <c r="D419" s="1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3.5">
      <c r="A420" s="114"/>
      <c r="B420" s="114"/>
      <c r="C420" s="114"/>
      <c r="D420" s="1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3.5">
      <c r="A421" s="114"/>
      <c r="B421" s="114"/>
      <c r="C421" s="114"/>
      <c r="D421" s="1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3.5">
      <c r="A422" s="114"/>
      <c r="B422" s="114"/>
      <c r="C422" s="114"/>
      <c r="D422" s="1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3.5">
      <c r="A423" s="114"/>
      <c r="B423" s="114"/>
      <c r="C423" s="114"/>
      <c r="D423" s="1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3.5">
      <c r="A424" s="114"/>
      <c r="B424" s="114"/>
      <c r="C424" s="114"/>
      <c r="D424" s="1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3.5">
      <c r="A425" s="114"/>
      <c r="B425" s="114"/>
      <c r="C425" s="114"/>
      <c r="D425" s="1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3.5">
      <c r="A426" s="114"/>
      <c r="B426" s="114"/>
      <c r="C426" s="114"/>
      <c r="D426" s="1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3.5">
      <c r="A427" s="114"/>
      <c r="B427" s="114"/>
      <c r="C427" s="114"/>
      <c r="D427" s="1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3.5">
      <c r="A428" s="114"/>
      <c r="B428" s="114"/>
      <c r="C428" s="114"/>
      <c r="D428" s="1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3.5">
      <c r="A429" s="114"/>
      <c r="B429" s="114"/>
      <c r="C429" s="114"/>
      <c r="D429" s="1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3.5">
      <c r="A430" s="114"/>
      <c r="B430" s="114"/>
      <c r="C430" s="114"/>
      <c r="D430" s="1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3.5">
      <c r="A431" s="114"/>
      <c r="B431" s="114"/>
      <c r="C431" s="114"/>
      <c r="D431" s="1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3.5">
      <c r="A432" s="114"/>
      <c r="B432" s="114"/>
      <c r="C432" s="114"/>
      <c r="D432" s="1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3.5">
      <c r="A433" s="114"/>
      <c r="B433" s="114"/>
      <c r="C433" s="114"/>
      <c r="D433" s="1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3.5">
      <c r="A434" s="114"/>
      <c r="B434" s="114"/>
      <c r="C434" s="114"/>
      <c r="D434" s="1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3.5">
      <c r="A435" s="114"/>
      <c r="B435" s="114"/>
      <c r="C435" s="114"/>
      <c r="D435" s="1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3.5">
      <c r="A436" s="114"/>
      <c r="B436" s="114"/>
      <c r="C436" s="114"/>
      <c r="D436" s="1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3.5">
      <c r="A437" s="114"/>
      <c r="B437" s="114"/>
      <c r="C437" s="114"/>
      <c r="D437" s="1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3.5">
      <c r="A438" s="114"/>
      <c r="B438" s="114"/>
      <c r="C438" s="114"/>
      <c r="D438" s="1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3.5">
      <c r="A439" s="114"/>
      <c r="B439" s="114"/>
      <c r="C439" s="114"/>
      <c r="D439" s="1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3.5">
      <c r="A440" s="114"/>
      <c r="B440" s="114"/>
      <c r="C440" s="114"/>
      <c r="D440" s="1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3.5">
      <c r="A441" s="114"/>
      <c r="B441" s="114"/>
      <c r="C441" s="114"/>
      <c r="D441" s="1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3.5">
      <c r="A442" s="114"/>
      <c r="B442" s="114"/>
      <c r="C442" s="114"/>
      <c r="D442" s="1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3.5">
      <c r="A443" s="114"/>
      <c r="B443" s="114"/>
      <c r="C443" s="114"/>
      <c r="D443" s="1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3.5">
      <c r="A444" s="114"/>
      <c r="B444" s="114"/>
      <c r="C444" s="114"/>
      <c r="D444" s="1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3.5">
      <c r="A445" s="114"/>
      <c r="B445" s="114"/>
      <c r="C445" s="114"/>
      <c r="D445" s="1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3.5">
      <c r="A446" s="114"/>
      <c r="B446" s="114"/>
      <c r="C446" s="114"/>
      <c r="D446" s="1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3.5">
      <c r="A447" s="114"/>
      <c r="B447" s="114"/>
      <c r="C447" s="114"/>
      <c r="D447" s="1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3.5">
      <c r="A448" s="114"/>
      <c r="B448" s="114"/>
      <c r="C448" s="114"/>
      <c r="D448" s="1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</sheetData>
  <sheetProtection/>
  <mergeCells count="51">
    <mergeCell ref="B195:C195"/>
    <mergeCell ref="B199:C199"/>
    <mergeCell ref="B203:C203"/>
    <mergeCell ref="B151:C151"/>
    <mergeCell ref="B161:C161"/>
    <mergeCell ref="B169:C169"/>
    <mergeCell ref="B178:C178"/>
    <mergeCell ref="B186:C186"/>
    <mergeCell ref="B190:C190"/>
    <mergeCell ref="B117:C117"/>
    <mergeCell ref="B120:C120"/>
    <mergeCell ref="B123:C123"/>
    <mergeCell ref="B126:C126"/>
    <mergeCell ref="B133:C133"/>
    <mergeCell ref="B141:C141"/>
    <mergeCell ref="B101:C101"/>
    <mergeCell ref="B106:C106"/>
    <mergeCell ref="B110:C110"/>
    <mergeCell ref="B111:C111"/>
    <mergeCell ref="B112:C112"/>
    <mergeCell ref="B113:C113"/>
    <mergeCell ref="B75:C75"/>
    <mergeCell ref="B79:C79"/>
    <mergeCell ref="B86:C86"/>
    <mergeCell ref="B89:C89"/>
    <mergeCell ref="B94:C94"/>
    <mergeCell ref="B98:C98"/>
    <mergeCell ref="B54:C54"/>
    <mergeCell ref="B57:C57"/>
    <mergeCell ref="B60:C60"/>
    <mergeCell ref="B64:C64"/>
    <mergeCell ref="B68:C68"/>
    <mergeCell ref="B72:C72"/>
    <mergeCell ref="B40:C40"/>
    <mergeCell ref="B41:C41"/>
    <mergeCell ref="B44:C44"/>
    <mergeCell ref="B47:C47"/>
    <mergeCell ref="B50:C50"/>
    <mergeCell ref="B53:C53"/>
    <mergeCell ref="B12:C12"/>
    <mergeCell ref="B15:C15"/>
    <mergeCell ref="B19:C19"/>
    <mergeCell ref="B25:C25"/>
    <mergeCell ref="B30:C30"/>
    <mergeCell ref="B35:C35"/>
    <mergeCell ref="A1:L1"/>
    <mergeCell ref="A4:C5"/>
    <mergeCell ref="D4:K4"/>
    <mergeCell ref="L4:L5"/>
    <mergeCell ref="A6:C6"/>
    <mergeCell ref="B8:C8"/>
  </mergeCells>
  <dataValidations count="2">
    <dataValidation allowBlank="1" showInputMessage="1" showErrorMessage="1" imeMode="hiragana" sqref="A3"/>
    <dataValidation allowBlank="1" showInputMessage="1" showErrorMessage="1" imeMode="off" sqref="M59:M108 E59:E108 F59:L91 L93:L108 F93:K10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2" manualBreakCount="2">
    <brk id="68" max="11" man="1"/>
    <brk id="1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I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0.875" style="0" customWidth="1"/>
    <col min="4" max="5" width="12.625" style="0" customWidth="1"/>
    <col min="6" max="7" width="13.375" style="0" customWidth="1"/>
    <col min="8" max="8" width="11.125" style="0" customWidth="1"/>
    <col min="9" max="9" width="12.375" style="0" customWidth="1"/>
    <col min="10" max="10" width="2.125" style="0" customWidth="1"/>
  </cols>
  <sheetData>
    <row r="1" spans="1:31" ht="16.5" customHeight="1">
      <c r="A1" s="349" t="s">
        <v>212</v>
      </c>
      <c r="B1" s="350"/>
      <c r="C1" s="350"/>
      <c r="D1" s="350"/>
      <c r="E1" s="350"/>
      <c r="F1" s="350"/>
      <c r="G1" s="350"/>
      <c r="H1" s="350"/>
      <c r="I1" s="3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>
      <c r="A2" s="65"/>
      <c r="B2" s="66"/>
      <c r="C2" s="66"/>
      <c r="D2" s="66"/>
      <c r="E2" s="66"/>
      <c r="F2" s="66"/>
      <c r="G2" s="66"/>
      <c r="H2" s="66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" s="11" customFormat="1" ht="18" customHeight="1" thickBot="1">
      <c r="A3" s="71" t="s">
        <v>22</v>
      </c>
      <c r="D3" s="72" t="s">
        <v>304</v>
      </c>
    </row>
    <row r="4" spans="1:31" ht="27" customHeight="1" thickTop="1">
      <c r="A4" s="370" t="s">
        <v>37</v>
      </c>
      <c r="B4" s="371"/>
      <c r="C4" s="372"/>
      <c r="D4" s="363" t="s">
        <v>24</v>
      </c>
      <c r="E4" s="364"/>
      <c r="F4" s="361" t="s">
        <v>310</v>
      </c>
      <c r="G4" s="362"/>
      <c r="H4" s="357" t="s">
        <v>38</v>
      </c>
      <c r="I4" s="106" t="s">
        <v>39</v>
      </c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7" customHeight="1">
      <c r="A5" s="373"/>
      <c r="B5" s="373"/>
      <c r="C5" s="374"/>
      <c r="D5" s="107" t="s">
        <v>309</v>
      </c>
      <c r="E5" s="108" t="s">
        <v>325</v>
      </c>
      <c r="F5" s="109" t="s">
        <v>302</v>
      </c>
      <c r="G5" s="109" t="s">
        <v>303</v>
      </c>
      <c r="H5" s="358"/>
      <c r="I5" s="110" t="s">
        <v>299</v>
      </c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9"/>
      <c r="B6" s="9"/>
      <c r="C6" s="111"/>
      <c r="D6" s="255"/>
      <c r="E6" s="255"/>
      <c r="F6" s="255"/>
      <c r="G6" s="256" t="s">
        <v>300</v>
      </c>
      <c r="H6" s="257" t="s">
        <v>301</v>
      </c>
      <c r="I6" s="255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 customHeight="1">
      <c r="A7" s="367" t="s">
        <v>40</v>
      </c>
      <c r="B7" s="368"/>
      <c r="C7" s="369"/>
      <c r="D7" s="271">
        <f>SUM(D8:D11)</f>
        <v>13515271</v>
      </c>
      <c r="E7" s="271">
        <v>13159417</v>
      </c>
      <c r="F7" s="339">
        <f>D7-E7</f>
        <v>355854</v>
      </c>
      <c r="G7" s="340">
        <f>F7/E7*100</f>
        <v>2.704177548291083</v>
      </c>
      <c r="H7" s="341">
        <v>2190.93</v>
      </c>
      <c r="I7" s="342">
        <f>D7/H7</f>
        <v>6168.737020352089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 customHeight="1">
      <c r="A8" s="90"/>
      <c r="B8" s="365" t="s">
        <v>41</v>
      </c>
      <c r="C8" s="366"/>
      <c r="D8" s="272">
        <f>SUM(D14:D40)</f>
        <v>9272740</v>
      </c>
      <c r="E8" s="272">
        <v>8945695</v>
      </c>
      <c r="F8" s="335">
        <f>D8-E8</f>
        <v>327045</v>
      </c>
      <c r="G8" s="336">
        <f>F8/E8*100</f>
        <v>3.6558925829686792</v>
      </c>
      <c r="H8" s="343">
        <v>626.7</v>
      </c>
      <c r="I8" s="344">
        <f>D8/H8</f>
        <v>14796.138503271102</v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3.5" customHeight="1">
      <c r="A9" s="15"/>
      <c r="B9" s="359" t="s">
        <v>42</v>
      </c>
      <c r="C9" s="360"/>
      <c r="D9" s="258">
        <v>4157706</v>
      </c>
      <c r="E9" s="258">
        <v>4127157</v>
      </c>
      <c r="F9" s="259">
        <f>D9-E9</f>
        <v>30549</v>
      </c>
      <c r="G9" s="260">
        <f>F9/E9*100</f>
        <v>0.7401947636108828</v>
      </c>
      <c r="H9" s="261">
        <v>784.21</v>
      </c>
      <c r="I9" s="262">
        <f>D9/H9</f>
        <v>5301.776309916986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15"/>
      <c r="B10" s="359" t="s">
        <v>43</v>
      </c>
      <c r="C10" s="360"/>
      <c r="D10" s="258">
        <v>58334</v>
      </c>
      <c r="E10" s="258">
        <v>58750</v>
      </c>
      <c r="F10" s="259">
        <f>D10-E10</f>
        <v>-416</v>
      </c>
      <c r="G10" s="260">
        <f>F10/E10*100</f>
        <v>-0.7080851063829787</v>
      </c>
      <c r="H10" s="263">
        <v>375.86</v>
      </c>
      <c r="I10" s="264">
        <f>D10/H10</f>
        <v>155.20140477837492</v>
      </c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5"/>
      <c r="B11" s="359" t="s">
        <v>44</v>
      </c>
      <c r="C11" s="360"/>
      <c r="D11" s="258">
        <v>26491</v>
      </c>
      <c r="E11" s="258">
        <v>27815</v>
      </c>
      <c r="F11" s="259">
        <f>D11-E11</f>
        <v>-1324</v>
      </c>
      <c r="G11" s="260">
        <f>F11/E11*100</f>
        <v>-4.760021571094733</v>
      </c>
      <c r="H11" s="263">
        <v>404.16</v>
      </c>
      <c r="I11" s="264">
        <f>D11/H11</f>
        <v>65.54582343626286</v>
      </c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5" customHeight="1">
      <c r="A12" s="15"/>
      <c r="B12" s="17"/>
      <c r="C12" s="19" t="s">
        <v>45</v>
      </c>
      <c r="D12" s="238"/>
      <c r="E12" s="238"/>
      <c r="F12" s="259"/>
      <c r="G12" s="260"/>
      <c r="H12" s="265"/>
      <c r="I12" s="264"/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customHeight="1">
      <c r="A13" s="15"/>
      <c r="B13" s="15"/>
      <c r="C13" s="346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5" customHeight="1">
      <c r="A14" s="15"/>
      <c r="B14" s="15"/>
      <c r="C14" s="19" t="s">
        <v>46</v>
      </c>
      <c r="D14" s="258">
        <v>58406</v>
      </c>
      <c r="E14" s="258">
        <v>47115</v>
      </c>
      <c r="F14" s="259">
        <f>D14-E14</f>
        <v>11291</v>
      </c>
      <c r="G14" s="260">
        <f>F14/E14*100</f>
        <v>23.964767059322934</v>
      </c>
      <c r="H14" s="265">
        <v>11.66</v>
      </c>
      <c r="I14" s="264">
        <f>D14/H14</f>
        <v>5009.090909090909</v>
      </c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5"/>
      <c r="B15" s="15"/>
      <c r="C15" s="19" t="s">
        <v>47</v>
      </c>
      <c r="D15" s="258">
        <v>141183</v>
      </c>
      <c r="E15" s="258">
        <v>122762</v>
      </c>
      <c r="F15" s="259">
        <f>D15-E15</f>
        <v>18421</v>
      </c>
      <c r="G15" s="260">
        <f>F15/E15*100</f>
        <v>15.005457714928072</v>
      </c>
      <c r="H15" s="265">
        <v>10.21</v>
      </c>
      <c r="I15" s="264">
        <f>D15/H15</f>
        <v>13827.913809990205</v>
      </c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5"/>
      <c r="B16" s="15"/>
      <c r="C16" s="19" t="s">
        <v>48</v>
      </c>
      <c r="D16" s="258">
        <v>243283</v>
      </c>
      <c r="E16" s="258">
        <v>205131</v>
      </c>
      <c r="F16" s="259">
        <f>D16-E16</f>
        <v>38152</v>
      </c>
      <c r="G16" s="260">
        <f>F16/E16*100</f>
        <v>18.5988465907152</v>
      </c>
      <c r="H16" s="265">
        <v>20.37</v>
      </c>
      <c r="I16" s="264">
        <f>D16/H16</f>
        <v>11943.200785468825</v>
      </c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5"/>
      <c r="B17" s="15"/>
      <c r="C17" s="19" t="s">
        <v>49</v>
      </c>
      <c r="D17" s="258">
        <v>333560</v>
      </c>
      <c r="E17" s="258">
        <v>326309</v>
      </c>
      <c r="F17" s="259">
        <f>D17-E17</f>
        <v>7251</v>
      </c>
      <c r="G17" s="260">
        <f>F17/E17*100</f>
        <v>2.2221268797366913</v>
      </c>
      <c r="H17" s="265">
        <v>18.22</v>
      </c>
      <c r="I17" s="264">
        <f>D17/H17</f>
        <v>18307.35455543359</v>
      </c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3.5" customHeight="1">
      <c r="A18" s="15"/>
      <c r="B18" s="15"/>
      <c r="C18" s="19" t="s">
        <v>50</v>
      </c>
      <c r="D18" s="258">
        <v>219724</v>
      </c>
      <c r="E18" s="258">
        <v>206626</v>
      </c>
      <c r="F18" s="259">
        <f>D18-E18</f>
        <v>13098</v>
      </c>
      <c r="G18" s="260">
        <f>F18/E18*100</f>
        <v>6.338989284988336</v>
      </c>
      <c r="H18" s="265">
        <v>11.29</v>
      </c>
      <c r="I18" s="264">
        <f>D18/H18</f>
        <v>19461.824623560675</v>
      </c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5" customHeight="1">
      <c r="A19" s="15"/>
      <c r="B19" s="15"/>
      <c r="C19" s="346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10" s="57" customFormat="1" ht="13.5" customHeight="1">
      <c r="A20" s="95"/>
      <c r="B20" s="95"/>
      <c r="C20" s="19" t="s">
        <v>51</v>
      </c>
      <c r="D20" s="258">
        <v>198073</v>
      </c>
      <c r="E20" s="258">
        <v>175928</v>
      </c>
      <c r="F20" s="259">
        <f>D20-E20</f>
        <v>22145</v>
      </c>
      <c r="G20" s="260">
        <f>F20/E20*100</f>
        <v>12.587535810104134</v>
      </c>
      <c r="H20" s="265">
        <v>10.11</v>
      </c>
      <c r="I20" s="264">
        <f>D20/H20</f>
        <v>19591.790306627103</v>
      </c>
      <c r="J20" s="112"/>
    </row>
    <row r="21" spans="1:31" ht="13.5" customHeight="1">
      <c r="A21" s="15"/>
      <c r="B21" s="15"/>
      <c r="C21" s="19" t="s">
        <v>52</v>
      </c>
      <c r="D21" s="258">
        <v>256274</v>
      </c>
      <c r="E21" s="258">
        <v>247606</v>
      </c>
      <c r="F21" s="259">
        <f>D21-E21</f>
        <v>8668</v>
      </c>
      <c r="G21" s="260">
        <f>F21/E21*100</f>
        <v>3.5007229227078502</v>
      </c>
      <c r="H21" s="265">
        <v>13.77</v>
      </c>
      <c r="I21" s="264">
        <f>D21/H21</f>
        <v>18611.03848946986</v>
      </c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 customHeight="1">
      <c r="A22" s="15"/>
      <c r="B22" s="15"/>
      <c r="C22" s="94" t="s">
        <v>22</v>
      </c>
      <c r="D22" s="272">
        <v>498109</v>
      </c>
      <c r="E22" s="272">
        <v>460819</v>
      </c>
      <c r="F22" s="335">
        <f>D22-E22</f>
        <v>37290</v>
      </c>
      <c r="G22" s="336">
        <f>F22/E22*100</f>
        <v>8.092114257441642</v>
      </c>
      <c r="H22" s="337">
        <v>40.16</v>
      </c>
      <c r="I22" s="338">
        <f>D22/H22</f>
        <v>12403.112549800799</v>
      </c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 customHeight="1">
      <c r="A23" s="15"/>
      <c r="B23" s="15"/>
      <c r="C23" s="19" t="s">
        <v>53</v>
      </c>
      <c r="D23" s="258">
        <v>386855</v>
      </c>
      <c r="E23" s="258">
        <v>365302</v>
      </c>
      <c r="F23" s="259">
        <f>D23-E23</f>
        <v>21553</v>
      </c>
      <c r="G23" s="260">
        <f>F23/E23*100</f>
        <v>5.900049821791285</v>
      </c>
      <c r="H23" s="265">
        <v>22.84</v>
      </c>
      <c r="I23" s="264">
        <f>D23/H23</f>
        <v>16937.609457092818</v>
      </c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 customHeight="1">
      <c r="A24" s="15"/>
      <c r="B24" s="15"/>
      <c r="C24" s="19" t="s">
        <v>54</v>
      </c>
      <c r="D24" s="258">
        <v>277622</v>
      </c>
      <c r="E24" s="258">
        <v>268330</v>
      </c>
      <c r="F24" s="259">
        <f>D24-E24</f>
        <v>9292</v>
      </c>
      <c r="G24" s="260">
        <f>F24/E24*100</f>
        <v>3.462900160250438</v>
      </c>
      <c r="H24" s="265">
        <v>14.67</v>
      </c>
      <c r="I24" s="264">
        <f>D24/H24</f>
        <v>18924.47171097478</v>
      </c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 customHeight="1">
      <c r="A25" s="15"/>
      <c r="B25" s="15"/>
      <c r="C25" s="346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 customHeight="1">
      <c r="A26" s="15"/>
      <c r="B26" s="15"/>
      <c r="C26" s="19" t="s">
        <v>55</v>
      </c>
      <c r="D26" s="258">
        <v>717082</v>
      </c>
      <c r="E26" s="258">
        <v>693373</v>
      </c>
      <c r="F26" s="259">
        <f>D26-E26</f>
        <v>23709</v>
      </c>
      <c r="G26" s="260">
        <f>F26/E26*100</f>
        <v>3.419371680177913</v>
      </c>
      <c r="H26" s="265">
        <v>60.66</v>
      </c>
      <c r="I26" s="264">
        <f>D26/H26</f>
        <v>11821.33201450709</v>
      </c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 customHeight="1">
      <c r="A27" s="15"/>
      <c r="B27" s="15"/>
      <c r="C27" s="19" t="s">
        <v>56</v>
      </c>
      <c r="D27" s="258">
        <v>903346</v>
      </c>
      <c r="E27" s="258">
        <v>877138</v>
      </c>
      <c r="F27" s="259">
        <f>D27-E27</f>
        <v>26208</v>
      </c>
      <c r="G27" s="260">
        <f>F27/E27*100</f>
        <v>2.9878992815269663</v>
      </c>
      <c r="H27" s="265">
        <v>58.05</v>
      </c>
      <c r="I27" s="264">
        <f>D27/H27</f>
        <v>15561.515934539191</v>
      </c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5" customHeight="1">
      <c r="A28" s="15"/>
      <c r="B28" s="15"/>
      <c r="C28" s="19" t="s">
        <v>57</v>
      </c>
      <c r="D28" s="258">
        <v>224533</v>
      </c>
      <c r="E28" s="258">
        <v>204492</v>
      </c>
      <c r="F28" s="259">
        <f>D28-E28</f>
        <v>20041</v>
      </c>
      <c r="G28" s="260">
        <f>F28/E28*100</f>
        <v>9.800383389081235</v>
      </c>
      <c r="H28" s="265">
        <v>15.11</v>
      </c>
      <c r="I28" s="264">
        <f>D28/H28</f>
        <v>14859.89410986102</v>
      </c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 customHeight="1">
      <c r="A29" s="15"/>
      <c r="B29" s="15"/>
      <c r="C29" s="19" t="s">
        <v>58</v>
      </c>
      <c r="D29" s="258">
        <v>328215</v>
      </c>
      <c r="E29" s="258">
        <v>314750</v>
      </c>
      <c r="F29" s="259">
        <f>D29-E29</f>
        <v>13465</v>
      </c>
      <c r="G29" s="260">
        <f>F29/E29*100</f>
        <v>4.277998411437649</v>
      </c>
      <c r="H29" s="265">
        <v>15.59</v>
      </c>
      <c r="I29" s="264">
        <f>D29/H29</f>
        <v>21052.918537524056</v>
      </c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15"/>
      <c r="B30" s="15"/>
      <c r="C30" s="19" t="s">
        <v>59</v>
      </c>
      <c r="D30" s="258">
        <v>563997</v>
      </c>
      <c r="E30" s="258">
        <v>549569</v>
      </c>
      <c r="F30" s="259">
        <f>D30-E30</f>
        <v>14428</v>
      </c>
      <c r="G30" s="260">
        <f>F30/E30*100</f>
        <v>2.625330031351841</v>
      </c>
      <c r="H30" s="265">
        <v>34.06</v>
      </c>
      <c r="I30" s="264">
        <f>D30/H30</f>
        <v>16558.925425719317</v>
      </c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5" customHeight="1">
      <c r="A31" s="15"/>
      <c r="B31" s="15"/>
      <c r="C31" s="346"/>
      <c r="J31" s="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5" customHeight="1">
      <c r="A32" s="15"/>
      <c r="B32" s="15"/>
      <c r="C32" s="19" t="s">
        <v>60</v>
      </c>
      <c r="D32" s="258">
        <v>291167</v>
      </c>
      <c r="E32" s="258">
        <v>284678</v>
      </c>
      <c r="F32" s="259">
        <f>D32-E32</f>
        <v>6489</v>
      </c>
      <c r="G32" s="260">
        <f>F32/E32*100</f>
        <v>2.2794174470805615</v>
      </c>
      <c r="H32" s="265">
        <v>13.01</v>
      </c>
      <c r="I32" s="264">
        <f>D32/H32</f>
        <v>22380.24596464258</v>
      </c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>
      <c r="A33" s="15"/>
      <c r="B33" s="15"/>
      <c r="C33" s="19" t="s">
        <v>61</v>
      </c>
      <c r="D33" s="258">
        <v>341076</v>
      </c>
      <c r="E33" s="258">
        <v>335544</v>
      </c>
      <c r="F33" s="259">
        <f>D33-E33</f>
        <v>5532</v>
      </c>
      <c r="G33" s="260">
        <f>F33/E33*100</f>
        <v>1.6486660467777698</v>
      </c>
      <c r="H33" s="266">
        <v>20.61</v>
      </c>
      <c r="I33" s="264">
        <f>D33/H33</f>
        <v>16549.053857350802</v>
      </c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 customHeight="1">
      <c r="A34" s="15"/>
      <c r="B34" s="15"/>
      <c r="C34" s="19" t="s">
        <v>62</v>
      </c>
      <c r="D34" s="258">
        <v>212264</v>
      </c>
      <c r="E34" s="258">
        <v>203296</v>
      </c>
      <c r="F34" s="259">
        <f>D34-E34</f>
        <v>8968</v>
      </c>
      <c r="G34" s="260">
        <f>F34/E34*100</f>
        <v>4.4113017472060445</v>
      </c>
      <c r="H34" s="265">
        <v>10.16</v>
      </c>
      <c r="I34" s="264">
        <f>D34/H34</f>
        <v>20892.12598425197</v>
      </c>
      <c r="J34" s="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5" customHeight="1">
      <c r="A35" s="15"/>
      <c r="B35" s="15"/>
      <c r="C35" s="19" t="s">
        <v>63</v>
      </c>
      <c r="D35" s="258">
        <v>561916</v>
      </c>
      <c r="E35" s="258">
        <v>535824</v>
      </c>
      <c r="F35" s="259">
        <f>D35-E35</f>
        <v>26092</v>
      </c>
      <c r="G35" s="260">
        <f>F35/E35*100</f>
        <v>4.86950939114336</v>
      </c>
      <c r="H35" s="265">
        <v>32.22</v>
      </c>
      <c r="I35" s="264">
        <f>D35/H35</f>
        <v>17439.97517070143</v>
      </c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5" customHeight="1">
      <c r="A36" s="15"/>
      <c r="B36" s="15"/>
      <c r="C36" s="19" t="s">
        <v>64</v>
      </c>
      <c r="D36" s="258">
        <v>721722</v>
      </c>
      <c r="E36" s="258">
        <v>716124</v>
      </c>
      <c r="F36" s="259">
        <f>D36-E36</f>
        <v>5598</v>
      </c>
      <c r="G36" s="260">
        <f>F36/E36*100</f>
        <v>0.7817081957873219</v>
      </c>
      <c r="H36" s="265">
        <v>48.08</v>
      </c>
      <c r="I36" s="264">
        <f>D36/H36</f>
        <v>15010.85690515807</v>
      </c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3.5" customHeight="1">
      <c r="A37" s="345"/>
      <c r="B37" s="345"/>
      <c r="C37" s="346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3:31" ht="13.5" customHeight="1">
      <c r="C38" s="19" t="s">
        <v>65</v>
      </c>
      <c r="D38" s="258">
        <v>670122</v>
      </c>
      <c r="E38" s="258">
        <v>683426</v>
      </c>
      <c r="F38" s="259">
        <f>D38-E38</f>
        <v>-13304</v>
      </c>
      <c r="G38" s="260">
        <f>F38/E38*100</f>
        <v>-1.9466628427949768</v>
      </c>
      <c r="H38" s="265">
        <v>53.25</v>
      </c>
      <c r="I38" s="264">
        <f>D38/H38</f>
        <v>12584.450704225352</v>
      </c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3:31" ht="13.5" customHeight="1">
      <c r="C39" s="19" t="s">
        <v>66</v>
      </c>
      <c r="D39" s="258">
        <v>442913</v>
      </c>
      <c r="E39" s="258">
        <v>442586</v>
      </c>
      <c r="F39" s="259">
        <f>D39-E39</f>
        <v>327</v>
      </c>
      <c r="G39" s="260">
        <f>F39/E39*100</f>
        <v>0.0738839457190241</v>
      </c>
      <c r="H39" s="265">
        <v>34.8</v>
      </c>
      <c r="I39" s="264">
        <f>D39/H39</f>
        <v>12727.385057471265</v>
      </c>
      <c r="J39" s="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3:31" ht="13.5" customHeight="1">
      <c r="C40" s="19" t="s">
        <v>67</v>
      </c>
      <c r="D40" s="258">
        <v>681298</v>
      </c>
      <c r="E40" s="258">
        <v>678967</v>
      </c>
      <c r="F40" s="96">
        <f>D40-E40</f>
        <v>2331</v>
      </c>
      <c r="G40" s="267">
        <f>F40/E40*100</f>
        <v>0.34331565451634616</v>
      </c>
      <c r="H40" s="266">
        <v>49.9</v>
      </c>
      <c r="I40" s="268">
        <f>D40/H40</f>
        <v>13653.266533066133</v>
      </c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7.5" customHeight="1">
      <c r="A41" s="347"/>
      <c r="B41" s="347"/>
      <c r="C41" s="347"/>
      <c r="D41" s="347"/>
      <c r="E41" s="334"/>
      <c r="F41" s="347"/>
      <c r="G41" s="347"/>
      <c r="H41" s="347"/>
      <c r="I41" s="34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3.5" customHeight="1">
      <c r="A42" s="114" t="s">
        <v>328</v>
      </c>
      <c r="B42" s="171"/>
      <c r="C42" s="115"/>
      <c r="D42" s="24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5">
      <c r="A43" s="116" t="s">
        <v>329</v>
      </c>
      <c r="B43" s="105"/>
      <c r="C43" s="115"/>
      <c r="D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" ht="13.5">
      <c r="A44" s="114" t="s">
        <v>332</v>
      </c>
      <c r="C44" s="116"/>
    </row>
    <row r="45" spans="1:3" ht="13.5">
      <c r="A45" s="114"/>
      <c r="B45" s="1" t="s">
        <v>330</v>
      </c>
      <c r="C45" s="1"/>
    </row>
    <row r="46" spans="2:3" ht="13.5">
      <c r="B46" t="s">
        <v>331</v>
      </c>
      <c r="C46" s="1"/>
    </row>
    <row r="47" spans="1:3" ht="13.5">
      <c r="A47" s="20" t="s">
        <v>311</v>
      </c>
      <c r="B47" s="1"/>
      <c r="C47" s="1"/>
    </row>
  </sheetData>
  <sheetProtection/>
  <mergeCells count="10">
    <mergeCell ref="A1:I1"/>
    <mergeCell ref="H4:H5"/>
    <mergeCell ref="B11:C11"/>
    <mergeCell ref="B10:C10"/>
    <mergeCell ref="B9:C9"/>
    <mergeCell ref="F4:G4"/>
    <mergeCell ref="D4:E4"/>
    <mergeCell ref="B8:C8"/>
    <mergeCell ref="A7:C7"/>
    <mergeCell ref="A4:C5"/>
  </mergeCells>
  <dataValidations count="2">
    <dataValidation allowBlank="1" showInputMessage="1" showErrorMessage="1" imeMode="off" sqref="D6:E11 F6:I12 D14:I18 D20:I24 D26:I30 D38:I40 D32:I36"/>
    <dataValidation allowBlank="1" showInputMessage="1" showErrorMessage="1" imeMode="hiragana" sqref="A3"/>
  </dataValidation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I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0.75390625" style="0" customWidth="1"/>
    <col min="4" max="4" width="12.50390625" style="0" customWidth="1"/>
    <col min="5" max="6" width="10.75390625" style="0" customWidth="1"/>
    <col min="7" max="8" width="12.50390625" style="0" customWidth="1"/>
    <col min="9" max="9" width="14.375" style="0" customWidth="1"/>
  </cols>
  <sheetData>
    <row r="1" spans="1:31" ht="16.5" customHeight="1">
      <c r="A1" s="349" t="s">
        <v>213</v>
      </c>
      <c r="B1" s="350"/>
      <c r="C1" s="350"/>
      <c r="D1" s="350"/>
      <c r="E1" s="350"/>
      <c r="F1" s="350"/>
      <c r="G1" s="350"/>
      <c r="H1" s="350"/>
      <c r="I1" s="35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>
      <c r="A2" s="65"/>
      <c r="B2" s="66"/>
      <c r="C2" s="66"/>
      <c r="D2" s="66"/>
      <c r="E2" s="66"/>
      <c r="F2" s="66"/>
      <c r="G2" s="66"/>
      <c r="H2" s="66"/>
      <c r="I2" s="6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" s="11" customFormat="1" ht="18" customHeight="1" thickBot="1">
      <c r="A3" s="71" t="s">
        <v>22</v>
      </c>
      <c r="D3" s="72" t="s">
        <v>304</v>
      </c>
    </row>
    <row r="4" spans="1:31" ht="27" customHeight="1" thickTop="1">
      <c r="A4" s="370" t="s">
        <v>37</v>
      </c>
      <c r="B4" s="371"/>
      <c r="C4" s="372"/>
      <c r="D4" s="375" t="s">
        <v>24</v>
      </c>
      <c r="E4" s="371"/>
      <c r="F4" s="371"/>
      <c r="G4" s="363" t="s">
        <v>26</v>
      </c>
      <c r="H4" s="376"/>
      <c r="I4" s="376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>
      <c r="A5" s="373"/>
      <c r="B5" s="373"/>
      <c r="C5" s="374"/>
      <c r="D5" s="109" t="s">
        <v>28</v>
      </c>
      <c r="E5" s="109" t="s">
        <v>29</v>
      </c>
      <c r="F5" s="109" t="s">
        <v>30</v>
      </c>
      <c r="G5" s="109" t="s">
        <v>28</v>
      </c>
      <c r="H5" s="109" t="s">
        <v>68</v>
      </c>
      <c r="I5" s="117" t="s">
        <v>69</v>
      </c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 customHeight="1">
      <c r="A6" s="9"/>
      <c r="B6" s="9"/>
      <c r="C6" s="111"/>
      <c r="D6" s="255"/>
      <c r="E6" s="255"/>
      <c r="F6" s="255"/>
      <c r="G6" s="269"/>
      <c r="H6" s="270"/>
      <c r="I6" s="269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1" s="91" customFormat="1" ht="22.5" customHeight="1">
      <c r="A7" s="367" t="s">
        <v>40</v>
      </c>
      <c r="B7" s="368"/>
      <c r="C7" s="369"/>
      <c r="D7" s="271">
        <f>SUM(E7:F7)</f>
        <v>13515271</v>
      </c>
      <c r="E7" s="271">
        <f>SUM(E8:E11)</f>
        <v>6666690</v>
      </c>
      <c r="F7" s="271">
        <f>SUM(F8:F11)</f>
        <v>6848581</v>
      </c>
      <c r="G7" s="271">
        <f>SUM(G8:G11)</f>
        <v>6701122</v>
      </c>
      <c r="H7" s="271">
        <f>SUM(H8:H11)</f>
        <v>6690934</v>
      </c>
      <c r="I7" s="271">
        <f>SUM(I8:I11)</f>
        <v>10188</v>
      </c>
      <c r="J7" s="118"/>
      <c r="K7" s="118"/>
    </row>
    <row r="8" spans="1:11" s="91" customFormat="1" ht="13.5" customHeight="1">
      <c r="A8" s="90"/>
      <c r="B8" s="365" t="s">
        <v>70</v>
      </c>
      <c r="C8" s="366"/>
      <c r="D8" s="272">
        <f>SUM(E8:F8)</f>
        <v>9272740</v>
      </c>
      <c r="E8" s="272">
        <f>SUM(E14:E40)</f>
        <v>4567247</v>
      </c>
      <c r="F8" s="272">
        <f>SUM(F14:F40)</f>
        <v>4705493</v>
      </c>
      <c r="G8" s="272">
        <f>SUM(G14:G40)</f>
        <v>4801194</v>
      </c>
      <c r="H8" s="272">
        <f>SUM(H14:H40)</f>
        <v>4793594</v>
      </c>
      <c r="I8" s="272">
        <f>SUM(I14:I40)</f>
        <v>7600</v>
      </c>
      <c r="J8" s="118"/>
      <c r="K8" s="118"/>
    </row>
    <row r="9" spans="1:31" ht="13.5" customHeight="1">
      <c r="A9" s="15"/>
      <c r="B9" s="359" t="s">
        <v>42</v>
      </c>
      <c r="C9" s="360"/>
      <c r="D9" s="258">
        <f>SUM(E9:F9)</f>
        <v>4157706</v>
      </c>
      <c r="E9" s="258">
        <v>2056488</v>
      </c>
      <c r="F9" s="258">
        <v>2101218</v>
      </c>
      <c r="G9" s="258">
        <v>1864627</v>
      </c>
      <c r="H9" s="258">
        <v>1862199</v>
      </c>
      <c r="I9" s="258">
        <v>2428</v>
      </c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15"/>
      <c r="B10" s="359" t="s">
        <v>43</v>
      </c>
      <c r="C10" s="360"/>
      <c r="D10" s="258">
        <f>SUM(E10:F10)</f>
        <v>58334</v>
      </c>
      <c r="E10" s="258">
        <v>29096</v>
      </c>
      <c r="F10" s="258">
        <v>29238</v>
      </c>
      <c r="G10" s="258">
        <v>21876</v>
      </c>
      <c r="H10" s="258">
        <v>21816</v>
      </c>
      <c r="I10" s="258">
        <v>60</v>
      </c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5"/>
      <c r="B11" s="359" t="s">
        <v>44</v>
      </c>
      <c r="C11" s="360"/>
      <c r="D11" s="258">
        <f>SUM(E11:F11)</f>
        <v>26491</v>
      </c>
      <c r="E11" s="258">
        <v>13859</v>
      </c>
      <c r="F11" s="258">
        <v>12632</v>
      </c>
      <c r="G11" s="258">
        <v>13425</v>
      </c>
      <c r="H11" s="258">
        <v>13325</v>
      </c>
      <c r="I11" s="258">
        <v>100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5" customHeight="1">
      <c r="A12" s="15"/>
      <c r="B12" s="17"/>
      <c r="C12" s="19" t="s">
        <v>45</v>
      </c>
      <c r="D12" s="258"/>
      <c r="E12" s="258"/>
      <c r="F12" s="258"/>
      <c r="G12" s="258"/>
      <c r="H12" s="258"/>
      <c r="I12" s="258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3:31" ht="13.5" customHeight="1">
      <c r="C13" s="346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5" customHeight="1">
      <c r="A14" s="15"/>
      <c r="B14" s="15"/>
      <c r="C14" s="19" t="s">
        <v>46</v>
      </c>
      <c r="D14" s="258">
        <f>SUM(E14:F14)</f>
        <v>58406</v>
      </c>
      <c r="E14" s="258">
        <v>29343</v>
      </c>
      <c r="F14" s="258">
        <v>29063</v>
      </c>
      <c r="G14" s="258">
        <v>33262</v>
      </c>
      <c r="H14" s="258">
        <v>33201</v>
      </c>
      <c r="I14" s="258">
        <v>61</v>
      </c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5"/>
      <c r="B15" s="15"/>
      <c r="C15" s="19" t="s">
        <v>47</v>
      </c>
      <c r="D15" s="258">
        <f>SUM(E15:F15)</f>
        <v>141183</v>
      </c>
      <c r="E15" s="258">
        <v>67536</v>
      </c>
      <c r="F15" s="258">
        <v>73647</v>
      </c>
      <c r="G15" s="258">
        <v>79272</v>
      </c>
      <c r="H15" s="258">
        <v>79256</v>
      </c>
      <c r="I15" s="258">
        <v>16</v>
      </c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5"/>
      <c r="B16" s="15"/>
      <c r="C16" s="19" t="s">
        <v>48</v>
      </c>
      <c r="D16" s="258">
        <f>SUM(E16:F16)</f>
        <v>243283</v>
      </c>
      <c r="E16" s="258">
        <v>114717</v>
      </c>
      <c r="F16" s="258">
        <v>128566</v>
      </c>
      <c r="G16" s="258">
        <v>130562</v>
      </c>
      <c r="H16" s="258">
        <v>130487</v>
      </c>
      <c r="I16" s="258">
        <v>75</v>
      </c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5"/>
      <c r="B17" s="15"/>
      <c r="C17" s="19" t="s">
        <v>49</v>
      </c>
      <c r="D17" s="258">
        <f>SUM(E17:F17)</f>
        <v>333560</v>
      </c>
      <c r="E17" s="258">
        <v>167258</v>
      </c>
      <c r="F17" s="258">
        <v>166302</v>
      </c>
      <c r="G17" s="258">
        <v>204989</v>
      </c>
      <c r="H17" s="258">
        <v>204547</v>
      </c>
      <c r="I17" s="258">
        <v>442</v>
      </c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3.5" customHeight="1">
      <c r="A18" s="15"/>
      <c r="B18" s="15"/>
      <c r="C18" s="19" t="s">
        <v>50</v>
      </c>
      <c r="D18" s="258">
        <f>SUM(E18:F18)</f>
        <v>219724</v>
      </c>
      <c r="E18" s="258">
        <v>105990</v>
      </c>
      <c r="F18" s="258">
        <v>113734</v>
      </c>
      <c r="G18" s="258">
        <v>120858</v>
      </c>
      <c r="H18" s="258">
        <v>120753</v>
      </c>
      <c r="I18" s="258">
        <v>105</v>
      </c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3.5">
      <c r="C19" s="346"/>
    </row>
    <row r="20" spans="1:31" ht="13.5" customHeight="1">
      <c r="A20" s="15"/>
      <c r="B20" s="15"/>
      <c r="C20" s="19" t="s">
        <v>51</v>
      </c>
      <c r="D20" s="258">
        <f>SUM(E20:F20)</f>
        <v>198073</v>
      </c>
      <c r="E20" s="258">
        <v>101982</v>
      </c>
      <c r="F20" s="258">
        <v>96091</v>
      </c>
      <c r="G20" s="258">
        <v>112117</v>
      </c>
      <c r="H20" s="258">
        <v>109302</v>
      </c>
      <c r="I20" s="258">
        <v>2815</v>
      </c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11" s="91" customFormat="1" ht="13.5" customHeight="1">
      <c r="A21" s="15"/>
      <c r="B21" s="15"/>
      <c r="C21" s="19" t="s">
        <v>52</v>
      </c>
      <c r="D21" s="258">
        <f>SUM(E21:F21)</f>
        <v>256274</v>
      </c>
      <c r="E21" s="258">
        <v>127925</v>
      </c>
      <c r="F21" s="258">
        <v>128349</v>
      </c>
      <c r="G21" s="258">
        <v>130862</v>
      </c>
      <c r="H21" s="258">
        <v>130678</v>
      </c>
      <c r="I21" s="258">
        <v>184</v>
      </c>
      <c r="J21" s="118"/>
      <c r="K21" s="118"/>
    </row>
    <row r="22" spans="1:31" ht="13.5" customHeight="1">
      <c r="A22" s="90"/>
      <c r="B22" s="90"/>
      <c r="C22" s="94" t="s">
        <v>22</v>
      </c>
      <c r="D22" s="272">
        <f>SUM(E22:F22)</f>
        <v>498109</v>
      </c>
      <c r="E22" s="272">
        <v>246750</v>
      </c>
      <c r="F22" s="272">
        <v>251359</v>
      </c>
      <c r="G22" s="272">
        <v>243708</v>
      </c>
      <c r="H22" s="272">
        <v>243575</v>
      </c>
      <c r="I22" s="272">
        <v>133</v>
      </c>
      <c r="J22" s="20"/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 customHeight="1">
      <c r="A23" s="15"/>
      <c r="B23" s="15"/>
      <c r="C23" s="19" t="s">
        <v>53</v>
      </c>
      <c r="D23" s="258">
        <f>SUM(E23:F23)</f>
        <v>386855</v>
      </c>
      <c r="E23" s="258">
        <v>191090</v>
      </c>
      <c r="F23" s="258">
        <v>195765</v>
      </c>
      <c r="G23" s="258">
        <v>212374</v>
      </c>
      <c r="H23" s="258">
        <v>212286</v>
      </c>
      <c r="I23" s="258">
        <v>88</v>
      </c>
      <c r="J23" s="20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 customHeight="1">
      <c r="A24" s="15"/>
      <c r="B24" s="15"/>
      <c r="C24" s="19" t="s">
        <v>54</v>
      </c>
      <c r="D24" s="258">
        <f>SUM(E24:F24)</f>
        <v>277622</v>
      </c>
      <c r="E24" s="258">
        <v>130947</v>
      </c>
      <c r="F24" s="258">
        <v>146675</v>
      </c>
      <c r="G24" s="258">
        <v>146162</v>
      </c>
      <c r="H24" s="258">
        <v>146076</v>
      </c>
      <c r="I24" s="258">
        <v>86</v>
      </c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3.5">
      <c r="C25" s="346"/>
    </row>
    <row r="26" spans="1:31" ht="13.5" customHeight="1">
      <c r="A26" s="15"/>
      <c r="B26" s="15"/>
      <c r="C26" s="19" t="s">
        <v>55</v>
      </c>
      <c r="D26" s="258">
        <f>SUM(E26:F26)</f>
        <v>717082</v>
      </c>
      <c r="E26" s="258">
        <v>359753</v>
      </c>
      <c r="F26" s="258">
        <v>357329</v>
      </c>
      <c r="G26" s="258">
        <v>371149</v>
      </c>
      <c r="H26" s="258">
        <v>370734</v>
      </c>
      <c r="I26" s="258">
        <v>415</v>
      </c>
      <c r="J26" s="20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 customHeight="1">
      <c r="A27" s="15"/>
      <c r="B27" s="15"/>
      <c r="C27" s="19" t="s">
        <v>56</v>
      </c>
      <c r="D27" s="258">
        <f>SUM(E27:F27)</f>
        <v>903346</v>
      </c>
      <c r="E27" s="258">
        <v>428874</v>
      </c>
      <c r="F27" s="258">
        <v>474472</v>
      </c>
      <c r="G27" s="258">
        <v>463632</v>
      </c>
      <c r="H27" s="258">
        <v>463351</v>
      </c>
      <c r="I27" s="258">
        <v>281</v>
      </c>
      <c r="J27" s="20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5" customHeight="1">
      <c r="A28" s="15"/>
      <c r="B28" s="15"/>
      <c r="C28" s="19" t="s">
        <v>57</v>
      </c>
      <c r="D28" s="258">
        <f>SUM(E28:F28)</f>
        <v>224533</v>
      </c>
      <c r="E28" s="258">
        <v>107986</v>
      </c>
      <c r="F28" s="258">
        <v>116547</v>
      </c>
      <c r="G28" s="258">
        <v>135749</v>
      </c>
      <c r="H28" s="258">
        <v>135520</v>
      </c>
      <c r="I28" s="258">
        <v>229</v>
      </c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 customHeight="1">
      <c r="A29" s="15"/>
      <c r="B29" s="15"/>
      <c r="C29" s="19" t="s">
        <v>58</v>
      </c>
      <c r="D29" s="258">
        <f>SUM(E29:F29)</f>
        <v>328215</v>
      </c>
      <c r="E29" s="258">
        <v>165382</v>
      </c>
      <c r="F29" s="258">
        <v>162833</v>
      </c>
      <c r="G29" s="258">
        <v>196132</v>
      </c>
      <c r="H29" s="258">
        <v>196056</v>
      </c>
      <c r="I29" s="258">
        <v>76</v>
      </c>
      <c r="J29" s="20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15"/>
      <c r="B30" s="15"/>
      <c r="C30" s="19" t="s">
        <v>59</v>
      </c>
      <c r="D30" s="258">
        <f>SUM(E30:F30)</f>
        <v>563997</v>
      </c>
      <c r="E30" s="258">
        <v>271737</v>
      </c>
      <c r="F30" s="258">
        <v>292260</v>
      </c>
      <c r="G30" s="258">
        <v>312001</v>
      </c>
      <c r="H30" s="258">
        <v>311814</v>
      </c>
      <c r="I30" s="258">
        <v>187</v>
      </c>
      <c r="J30" s="20"/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3.5">
      <c r="C31" s="346"/>
    </row>
    <row r="32" spans="1:31" ht="13.5" customHeight="1">
      <c r="A32" s="15"/>
      <c r="B32" s="15"/>
      <c r="C32" s="19" t="s">
        <v>60</v>
      </c>
      <c r="D32" s="258">
        <f>SUM(E32:F32)</f>
        <v>291167</v>
      </c>
      <c r="E32" s="258">
        <v>146827</v>
      </c>
      <c r="F32" s="258">
        <v>144340</v>
      </c>
      <c r="G32" s="258">
        <v>176376</v>
      </c>
      <c r="H32" s="258">
        <v>176061</v>
      </c>
      <c r="I32" s="258">
        <v>315</v>
      </c>
      <c r="J32" s="20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>
      <c r="A33" s="15"/>
      <c r="B33" s="15"/>
      <c r="C33" s="19" t="s">
        <v>61</v>
      </c>
      <c r="D33" s="258">
        <f>SUM(E33:F33)</f>
        <v>341076</v>
      </c>
      <c r="E33" s="258">
        <v>169829</v>
      </c>
      <c r="F33" s="258">
        <v>171247</v>
      </c>
      <c r="G33" s="258">
        <v>178379</v>
      </c>
      <c r="H33" s="258">
        <v>178177</v>
      </c>
      <c r="I33" s="258">
        <v>202</v>
      </c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 customHeight="1">
      <c r="A34" s="15"/>
      <c r="B34" s="15"/>
      <c r="C34" s="19" t="s">
        <v>62</v>
      </c>
      <c r="D34" s="258">
        <f>SUM(E34:F34)</f>
        <v>212264</v>
      </c>
      <c r="E34" s="258">
        <v>105113</v>
      </c>
      <c r="F34" s="258">
        <v>107151</v>
      </c>
      <c r="G34" s="258">
        <v>103101</v>
      </c>
      <c r="H34" s="258">
        <v>102411</v>
      </c>
      <c r="I34" s="258">
        <v>690</v>
      </c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5" customHeight="1">
      <c r="A35" s="15"/>
      <c r="B35" s="15"/>
      <c r="C35" s="19" t="s">
        <v>63</v>
      </c>
      <c r="D35" s="258">
        <f>SUM(E35:F35)</f>
        <v>561916</v>
      </c>
      <c r="E35" s="258">
        <v>276592</v>
      </c>
      <c r="F35" s="258">
        <v>285324</v>
      </c>
      <c r="G35" s="258">
        <v>291408</v>
      </c>
      <c r="H35" s="258">
        <v>291149</v>
      </c>
      <c r="I35" s="258">
        <v>259</v>
      </c>
      <c r="J35" s="20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5" customHeight="1">
      <c r="A36" s="15"/>
      <c r="B36" s="15"/>
      <c r="C36" s="19" t="s">
        <v>64</v>
      </c>
      <c r="D36" s="258">
        <f>SUM(E36:F36)</f>
        <v>721722</v>
      </c>
      <c r="E36" s="258">
        <v>351609</v>
      </c>
      <c r="F36" s="258">
        <v>370113</v>
      </c>
      <c r="G36" s="258">
        <v>337987</v>
      </c>
      <c r="H36" s="258">
        <v>337678</v>
      </c>
      <c r="I36" s="258">
        <v>309</v>
      </c>
      <c r="J36" s="20"/>
      <c r="K36" s="2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3.5">
      <c r="C37" s="346"/>
    </row>
    <row r="38" spans="1:31" ht="13.5" customHeight="1">
      <c r="A38" s="15"/>
      <c r="B38" s="15"/>
      <c r="C38" s="19" t="s">
        <v>65</v>
      </c>
      <c r="D38" s="258">
        <f>SUM(E38:F38)</f>
        <v>670122</v>
      </c>
      <c r="E38" s="258">
        <v>334922</v>
      </c>
      <c r="F38" s="258">
        <v>335200</v>
      </c>
      <c r="G38" s="258">
        <v>310662</v>
      </c>
      <c r="H38" s="258">
        <v>310434</v>
      </c>
      <c r="I38" s="258">
        <v>228</v>
      </c>
      <c r="J38" s="20"/>
      <c r="K38" s="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5" customHeight="1">
      <c r="A39" s="15"/>
      <c r="B39" s="15"/>
      <c r="C39" s="19" t="s">
        <v>66</v>
      </c>
      <c r="D39" s="258">
        <f>SUM(E39:F39)</f>
        <v>442913</v>
      </c>
      <c r="E39" s="258">
        <v>221621</v>
      </c>
      <c r="F39" s="258">
        <v>221292</v>
      </c>
      <c r="G39" s="258">
        <v>201380</v>
      </c>
      <c r="H39" s="258">
        <v>201186</v>
      </c>
      <c r="I39" s="258">
        <v>194</v>
      </c>
      <c r="J39" s="20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3.5" customHeight="1">
      <c r="A40" s="15"/>
      <c r="B40" s="15"/>
      <c r="C40" s="19" t="s">
        <v>67</v>
      </c>
      <c r="D40" s="273">
        <f>SUM(E40:F40)</f>
        <v>681298</v>
      </c>
      <c r="E40" s="274">
        <v>343464</v>
      </c>
      <c r="F40" s="274">
        <v>337834</v>
      </c>
      <c r="G40" s="274">
        <v>309072</v>
      </c>
      <c r="H40" s="274">
        <v>308862</v>
      </c>
      <c r="I40" s="274">
        <v>210</v>
      </c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11" ht="7.5" customHeight="1">
      <c r="A41" s="347"/>
      <c r="B41" s="347"/>
      <c r="C41" s="347"/>
      <c r="D41" s="284"/>
      <c r="E41" s="284"/>
      <c r="F41" s="284"/>
      <c r="G41" s="284"/>
      <c r="H41" s="284"/>
      <c r="I41" s="284"/>
      <c r="J41" s="105"/>
      <c r="K41" s="105"/>
    </row>
    <row r="42" spans="1:31" ht="13.5" customHeight="1">
      <c r="A42" s="241" t="s">
        <v>71</v>
      </c>
      <c r="B42" s="241"/>
      <c r="C42" s="241"/>
      <c r="D42" s="241"/>
      <c r="E42" s="241"/>
      <c r="F42" s="241"/>
      <c r="G42" s="241"/>
      <c r="H42" s="241"/>
      <c r="I42" s="24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5" customHeight="1">
      <c r="A43" s="241" t="s">
        <v>312</v>
      </c>
      <c r="B43" s="241"/>
      <c r="C43" s="24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</sheetData>
  <sheetProtection/>
  <mergeCells count="9">
    <mergeCell ref="A1:I1"/>
    <mergeCell ref="B11:C11"/>
    <mergeCell ref="A7:C7"/>
    <mergeCell ref="B10:C10"/>
    <mergeCell ref="B9:C9"/>
    <mergeCell ref="D4:F4"/>
    <mergeCell ref="G4:I4"/>
    <mergeCell ref="A4:C5"/>
    <mergeCell ref="B8:C8"/>
  </mergeCells>
  <dataValidations count="2">
    <dataValidation allowBlank="1" showInputMessage="1" showErrorMessage="1" imeMode="off" sqref="F41:I41 D41 D6:I12 D14:I18 D20:I24 D26:I30 D38:I40 D32:I36"/>
    <dataValidation allowBlank="1" showInputMessage="1" showErrorMessage="1" imeMode="hiragana" sqref="A42:A43 H5:I5 E5:F5 G4:G5 D4:D5 A3:A4"/>
  </dataValidation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2"/>
  <sheetViews>
    <sheetView view="pageBreakPreview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2" width="1.875" style="105" customWidth="1"/>
    <col min="3" max="3" width="9.375" style="105" customWidth="1"/>
    <col min="4" max="7" width="8.625" style="105" customWidth="1"/>
    <col min="8" max="9" width="1.875" style="105" customWidth="1"/>
    <col min="10" max="10" width="9.375" style="105" customWidth="1"/>
    <col min="11" max="14" width="8.625" style="105" customWidth="1"/>
    <col min="15" max="16384" width="9.00390625" style="105" customWidth="1"/>
  </cols>
  <sheetData>
    <row r="1" spans="1:14" ht="17.25" customHeight="1">
      <c r="A1" s="377" t="s">
        <v>228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ht="16.5" customHeight="1"/>
    <row r="3" spans="1:4" ht="18.75" customHeight="1" thickBot="1">
      <c r="A3" s="189" t="s">
        <v>22</v>
      </c>
      <c r="D3" s="141" t="s">
        <v>304</v>
      </c>
    </row>
    <row r="4" spans="1:14" ht="14.25" customHeight="1" thickTop="1">
      <c r="A4" s="378" t="s">
        <v>229</v>
      </c>
      <c r="B4" s="378"/>
      <c r="C4" s="379"/>
      <c r="D4" s="382" t="s">
        <v>26</v>
      </c>
      <c r="E4" s="384" t="s">
        <v>24</v>
      </c>
      <c r="F4" s="384"/>
      <c r="G4" s="385"/>
      <c r="H4" s="386" t="s">
        <v>229</v>
      </c>
      <c r="I4" s="378"/>
      <c r="J4" s="379"/>
      <c r="K4" s="382" t="s">
        <v>26</v>
      </c>
      <c r="L4" s="384" t="s">
        <v>24</v>
      </c>
      <c r="M4" s="384"/>
      <c r="N4" s="385"/>
    </row>
    <row r="5" spans="1:14" ht="13.5">
      <c r="A5" s="380"/>
      <c r="B5" s="380"/>
      <c r="C5" s="381"/>
      <c r="D5" s="383"/>
      <c r="E5" s="218" t="s">
        <v>28</v>
      </c>
      <c r="F5" s="218" t="s">
        <v>29</v>
      </c>
      <c r="G5" s="219" t="s">
        <v>30</v>
      </c>
      <c r="H5" s="387"/>
      <c r="I5" s="380"/>
      <c r="J5" s="381"/>
      <c r="K5" s="383"/>
      <c r="L5" s="218" t="s">
        <v>28</v>
      </c>
      <c r="M5" s="218" t="s">
        <v>29</v>
      </c>
      <c r="N5" s="219" t="s">
        <v>30</v>
      </c>
    </row>
    <row r="6" spans="1:11" ht="15.75" customHeight="1">
      <c r="A6" s="388" t="s">
        <v>28</v>
      </c>
      <c r="B6" s="388"/>
      <c r="C6" s="388"/>
      <c r="D6" s="234">
        <v>243708</v>
      </c>
      <c r="E6" s="235">
        <v>498109</v>
      </c>
      <c r="F6" s="235">
        <v>246750</v>
      </c>
      <c r="G6" s="235">
        <v>251359</v>
      </c>
      <c r="H6" s="220"/>
      <c r="K6" s="221"/>
    </row>
    <row r="7" spans="1:11" ht="7.5" customHeight="1">
      <c r="A7" s="222"/>
      <c r="B7" s="222"/>
      <c r="C7" s="222"/>
      <c r="D7" s="275"/>
      <c r="E7" s="235"/>
      <c r="F7" s="235"/>
      <c r="G7" s="235"/>
      <c r="H7" s="223"/>
      <c r="K7" s="224"/>
    </row>
    <row r="8" spans="1:14" ht="13.5">
      <c r="A8" s="103"/>
      <c r="B8" s="389" t="s">
        <v>230</v>
      </c>
      <c r="C8" s="389"/>
      <c r="D8" s="275">
        <v>1756</v>
      </c>
      <c r="E8" s="235">
        <v>3362</v>
      </c>
      <c r="F8" s="235">
        <v>1716</v>
      </c>
      <c r="G8" s="235">
        <v>1646</v>
      </c>
      <c r="H8" s="225"/>
      <c r="I8" s="389" t="s">
        <v>231</v>
      </c>
      <c r="J8" s="390"/>
      <c r="K8" s="275">
        <v>2644</v>
      </c>
      <c r="L8" s="235">
        <v>4015</v>
      </c>
      <c r="M8" s="235">
        <v>2089</v>
      </c>
      <c r="N8" s="235">
        <v>1926</v>
      </c>
    </row>
    <row r="9" spans="1:14" ht="13.5">
      <c r="A9" s="103"/>
      <c r="B9" s="169"/>
      <c r="C9" s="169" t="s">
        <v>232</v>
      </c>
      <c r="D9" s="275">
        <v>600</v>
      </c>
      <c r="E9" s="235">
        <v>1100</v>
      </c>
      <c r="F9" s="235">
        <v>545</v>
      </c>
      <c r="G9" s="235">
        <v>555</v>
      </c>
      <c r="H9" s="225"/>
      <c r="I9" s="169"/>
      <c r="J9" s="169" t="s">
        <v>232</v>
      </c>
      <c r="K9" s="275">
        <v>1293</v>
      </c>
      <c r="L9" s="235">
        <v>2027</v>
      </c>
      <c r="M9" s="235">
        <v>1019</v>
      </c>
      <c r="N9" s="235">
        <v>1008</v>
      </c>
    </row>
    <row r="10" spans="1:14" ht="13.5">
      <c r="A10" s="103"/>
      <c r="B10" s="169"/>
      <c r="C10" s="169" t="s">
        <v>233</v>
      </c>
      <c r="D10" s="275">
        <v>619</v>
      </c>
      <c r="E10" s="235">
        <v>1269</v>
      </c>
      <c r="F10" s="235">
        <v>662</v>
      </c>
      <c r="G10" s="235">
        <v>607</v>
      </c>
      <c r="H10" s="225"/>
      <c r="I10" s="169"/>
      <c r="J10" s="169" t="s">
        <v>233</v>
      </c>
      <c r="K10" s="275">
        <v>1351</v>
      </c>
      <c r="L10" s="235">
        <v>1988</v>
      </c>
      <c r="M10" s="235">
        <v>1070</v>
      </c>
      <c r="N10" s="235">
        <v>918</v>
      </c>
    </row>
    <row r="11" spans="1:14" ht="13.5">
      <c r="A11" s="103"/>
      <c r="B11" s="169"/>
      <c r="C11" s="169" t="s">
        <v>234</v>
      </c>
      <c r="D11" s="275">
        <v>537</v>
      </c>
      <c r="E11" s="235">
        <v>993</v>
      </c>
      <c r="F11" s="235">
        <v>509</v>
      </c>
      <c r="G11" s="235">
        <v>484</v>
      </c>
      <c r="H11" s="225"/>
      <c r="I11" s="389" t="s">
        <v>235</v>
      </c>
      <c r="J11" s="390"/>
      <c r="K11" s="275">
        <v>1956</v>
      </c>
      <c r="L11" s="235">
        <v>3376</v>
      </c>
      <c r="M11" s="235">
        <v>1674</v>
      </c>
      <c r="N11" s="235">
        <v>1702</v>
      </c>
    </row>
    <row r="12" spans="1:14" ht="13.5">
      <c r="A12" s="103"/>
      <c r="B12" s="389" t="s">
        <v>236</v>
      </c>
      <c r="C12" s="390"/>
      <c r="D12" s="275">
        <v>1159</v>
      </c>
      <c r="E12" s="235">
        <v>1936</v>
      </c>
      <c r="F12" s="235">
        <v>984</v>
      </c>
      <c r="G12" s="235">
        <v>952</v>
      </c>
      <c r="H12" s="225"/>
      <c r="I12" s="169"/>
      <c r="J12" s="169" t="s">
        <v>232</v>
      </c>
      <c r="K12" s="275">
        <v>447</v>
      </c>
      <c r="L12" s="235">
        <v>725</v>
      </c>
      <c r="M12" s="235">
        <v>384</v>
      </c>
      <c r="N12" s="235">
        <v>341</v>
      </c>
    </row>
    <row r="13" spans="1:14" ht="13.5">
      <c r="A13" s="103"/>
      <c r="B13" s="169"/>
      <c r="C13" s="169" t="s">
        <v>232</v>
      </c>
      <c r="D13" s="275">
        <v>456</v>
      </c>
      <c r="E13" s="235">
        <v>783</v>
      </c>
      <c r="F13" s="235">
        <v>390</v>
      </c>
      <c r="G13" s="235">
        <v>393</v>
      </c>
      <c r="H13" s="225"/>
      <c r="I13" s="169"/>
      <c r="J13" s="169" t="s">
        <v>233</v>
      </c>
      <c r="K13" s="275">
        <v>500</v>
      </c>
      <c r="L13" s="235">
        <v>801</v>
      </c>
      <c r="M13" s="235">
        <v>370</v>
      </c>
      <c r="N13" s="235">
        <v>431</v>
      </c>
    </row>
    <row r="14" spans="1:14" ht="13.5">
      <c r="A14" s="103"/>
      <c r="B14" s="169"/>
      <c r="C14" s="169" t="s">
        <v>233</v>
      </c>
      <c r="D14" s="275">
        <v>703</v>
      </c>
      <c r="E14" s="235">
        <v>1153</v>
      </c>
      <c r="F14" s="235">
        <v>594</v>
      </c>
      <c r="G14" s="235">
        <v>559</v>
      </c>
      <c r="H14" s="225"/>
      <c r="I14" s="169"/>
      <c r="J14" s="169" t="s">
        <v>234</v>
      </c>
      <c r="K14" s="275">
        <v>1009</v>
      </c>
      <c r="L14" s="235">
        <v>1850</v>
      </c>
      <c r="M14" s="235">
        <v>920</v>
      </c>
      <c r="N14" s="235">
        <v>930</v>
      </c>
    </row>
    <row r="15" spans="1:14" ht="13.5">
      <c r="A15" s="103"/>
      <c r="B15" s="389" t="s">
        <v>237</v>
      </c>
      <c r="C15" s="390"/>
      <c r="D15" s="275">
        <v>3070</v>
      </c>
      <c r="E15" s="235">
        <v>5402</v>
      </c>
      <c r="F15" s="235">
        <v>2622</v>
      </c>
      <c r="G15" s="235">
        <v>2780</v>
      </c>
      <c r="H15" s="225"/>
      <c r="I15" s="389" t="s">
        <v>238</v>
      </c>
      <c r="J15" s="390"/>
      <c r="K15" s="275">
        <v>2242</v>
      </c>
      <c r="L15" s="235">
        <v>5076</v>
      </c>
      <c r="M15" s="235">
        <v>2576</v>
      </c>
      <c r="N15" s="235">
        <v>2500</v>
      </c>
    </row>
    <row r="16" spans="1:14" ht="13.5">
      <c r="A16" s="103"/>
      <c r="B16" s="169"/>
      <c r="C16" s="169" t="s">
        <v>232</v>
      </c>
      <c r="D16" s="275">
        <v>1051</v>
      </c>
      <c r="E16" s="235">
        <v>1890</v>
      </c>
      <c r="F16" s="235">
        <v>889</v>
      </c>
      <c r="G16" s="235">
        <v>1001</v>
      </c>
      <c r="H16" s="225"/>
      <c r="I16" s="169"/>
      <c r="J16" s="169" t="s">
        <v>232</v>
      </c>
      <c r="K16" s="275">
        <v>616</v>
      </c>
      <c r="L16" s="235">
        <v>1398</v>
      </c>
      <c r="M16" s="235">
        <v>692</v>
      </c>
      <c r="N16" s="235">
        <v>706</v>
      </c>
    </row>
    <row r="17" spans="1:14" ht="13.5">
      <c r="A17" s="103"/>
      <c r="B17" s="169"/>
      <c r="C17" s="169" t="s">
        <v>233</v>
      </c>
      <c r="D17" s="275">
        <v>1111</v>
      </c>
      <c r="E17" s="235">
        <v>2102</v>
      </c>
      <c r="F17" s="235">
        <v>1073</v>
      </c>
      <c r="G17" s="235">
        <v>1029</v>
      </c>
      <c r="H17" s="225"/>
      <c r="I17" s="169"/>
      <c r="J17" s="169" t="s">
        <v>233</v>
      </c>
      <c r="K17" s="275">
        <v>1050</v>
      </c>
      <c r="L17" s="235">
        <v>2381</v>
      </c>
      <c r="M17" s="235">
        <v>1224</v>
      </c>
      <c r="N17" s="235">
        <v>1157</v>
      </c>
    </row>
    <row r="18" spans="1:14" ht="13.5">
      <c r="A18" s="103"/>
      <c r="B18" s="169"/>
      <c r="C18" s="169" t="s">
        <v>234</v>
      </c>
      <c r="D18" s="275">
        <v>908</v>
      </c>
      <c r="E18" s="235">
        <v>1410</v>
      </c>
      <c r="F18" s="235">
        <v>660</v>
      </c>
      <c r="G18" s="235">
        <v>750</v>
      </c>
      <c r="H18" s="225"/>
      <c r="I18" s="169"/>
      <c r="J18" s="169" t="s">
        <v>234</v>
      </c>
      <c r="K18" s="275">
        <v>576</v>
      </c>
      <c r="L18" s="235">
        <v>1297</v>
      </c>
      <c r="M18" s="235">
        <v>660</v>
      </c>
      <c r="N18" s="235">
        <v>637</v>
      </c>
    </row>
    <row r="19" spans="1:14" ht="13.5">
      <c r="A19" s="103"/>
      <c r="B19" s="389" t="s">
        <v>239</v>
      </c>
      <c r="C19" s="390"/>
      <c r="D19" s="275">
        <v>5680</v>
      </c>
      <c r="E19" s="235">
        <v>9984</v>
      </c>
      <c r="F19" s="235">
        <v>5080</v>
      </c>
      <c r="G19" s="235">
        <v>4904</v>
      </c>
      <c r="H19" s="225"/>
      <c r="I19" s="389" t="s">
        <v>240</v>
      </c>
      <c r="J19" s="390"/>
      <c r="K19" s="275">
        <v>2830</v>
      </c>
      <c r="L19" s="235">
        <v>6516</v>
      </c>
      <c r="M19" s="235">
        <v>3305</v>
      </c>
      <c r="N19" s="235">
        <v>3211</v>
      </c>
    </row>
    <row r="20" spans="1:14" ht="13.5">
      <c r="A20" s="103"/>
      <c r="B20" s="169"/>
      <c r="C20" s="169" t="s">
        <v>232</v>
      </c>
      <c r="D20" s="275">
        <v>719</v>
      </c>
      <c r="E20" s="235">
        <v>1285</v>
      </c>
      <c r="F20" s="235">
        <v>628</v>
      </c>
      <c r="G20" s="235">
        <v>657</v>
      </c>
      <c r="H20" s="225"/>
      <c r="I20" s="169"/>
      <c r="J20" s="169" t="s">
        <v>232</v>
      </c>
      <c r="K20" s="275">
        <v>1027</v>
      </c>
      <c r="L20" s="235">
        <v>2317</v>
      </c>
      <c r="M20" s="235">
        <v>1122</v>
      </c>
      <c r="N20" s="235">
        <v>1195</v>
      </c>
    </row>
    <row r="21" spans="1:14" ht="13.5">
      <c r="A21" s="103"/>
      <c r="B21" s="169"/>
      <c r="C21" s="169" t="s">
        <v>233</v>
      </c>
      <c r="D21" s="275">
        <v>1069</v>
      </c>
      <c r="E21" s="235">
        <v>1751</v>
      </c>
      <c r="F21" s="235">
        <v>895</v>
      </c>
      <c r="G21" s="235">
        <v>856</v>
      </c>
      <c r="H21" s="225"/>
      <c r="I21" s="169"/>
      <c r="J21" s="169" t="s">
        <v>233</v>
      </c>
      <c r="K21" s="275">
        <v>516</v>
      </c>
      <c r="L21" s="235">
        <v>1275</v>
      </c>
      <c r="M21" s="235">
        <v>737</v>
      </c>
      <c r="N21" s="235">
        <v>538</v>
      </c>
    </row>
    <row r="22" spans="1:14" ht="13.5">
      <c r="A22" s="103"/>
      <c r="B22" s="169"/>
      <c r="C22" s="169" t="s">
        <v>234</v>
      </c>
      <c r="D22" s="275">
        <v>1992</v>
      </c>
      <c r="E22" s="235">
        <v>3464</v>
      </c>
      <c r="F22" s="235">
        <v>1791</v>
      </c>
      <c r="G22" s="235">
        <v>1673</v>
      </c>
      <c r="H22" s="225"/>
      <c r="I22" s="169"/>
      <c r="J22" s="169" t="s">
        <v>234</v>
      </c>
      <c r="K22" s="275">
        <v>1287</v>
      </c>
      <c r="L22" s="235">
        <v>2924</v>
      </c>
      <c r="M22" s="235">
        <v>1446</v>
      </c>
      <c r="N22" s="235">
        <v>1478</v>
      </c>
    </row>
    <row r="23" spans="1:14" ht="13.5">
      <c r="A23" s="103"/>
      <c r="B23" s="169"/>
      <c r="C23" s="169" t="s">
        <v>241</v>
      </c>
      <c r="D23" s="275">
        <v>1192</v>
      </c>
      <c r="E23" s="235">
        <v>2165</v>
      </c>
      <c r="F23" s="235">
        <v>1071</v>
      </c>
      <c r="G23" s="235">
        <v>1094</v>
      </c>
      <c r="H23" s="225"/>
      <c r="I23" s="389" t="s">
        <v>242</v>
      </c>
      <c r="J23" s="390"/>
      <c r="K23" s="275">
        <v>7754</v>
      </c>
      <c r="L23" s="235">
        <v>18565</v>
      </c>
      <c r="M23" s="235">
        <v>9263</v>
      </c>
      <c r="N23" s="235">
        <v>9302</v>
      </c>
    </row>
    <row r="24" spans="1:14" ht="13.5">
      <c r="A24" s="103"/>
      <c r="B24" s="169"/>
      <c r="C24" s="169" t="s">
        <v>243</v>
      </c>
      <c r="D24" s="275">
        <v>708</v>
      </c>
      <c r="E24" s="235">
        <v>1319</v>
      </c>
      <c r="F24" s="235">
        <v>695</v>
      </c>
      <c r="G24" s="235">
        <v>624</v>
      </c>
      <c r="H24" s="225"/>
      <c r="I24" s="169"/>
      <c r="J24" s="169" t="s">
        <v>232</v>
      </c>
      <c r="K24" s="275">
        <v>2593</v>
      </c>
      <c r="L24" s="235">
        <v>6456</v>
      </c>
      <c r="M24" s="235">
        <v>3163</v>
      </c>
      <c r="N24" s="235">
        <v>3293</v>
      </c>
    </row>
    <row r="25" spans="1:14" ht="13.5">
      <c r="A25" s="103"/>
      <c r="B25" s="389" t="s">
        <v>244</v>
      </c>
      <c r="C25" s="390"/>
      <c r="D25" s="275">
        <v>3230</v>
      </c>
      <c r="E25" s="235">
        <v>6304</v>
      </c>
      <c r="F25" s="235">
        <v>3195</v>
      </c>
      <c r="G25" s="235">
        <v>3109</v>
      </c>
      <c r="H25" s="225"/>
      <c r="I25" s="76"/>
      <c r="J25" s="76" t="s">
        <v>233</v>
      </c>
      <c r="K25" s="275">
        <v>5161</v>
      </c>
      <c r="L25" s="235">
        <v>12109</v>
      </c>
      <c r="M25" s="235">
        <v>6100</v>
      </c>
      <c r="N25" s="235">
        <v>6009</v>
      </c>
    </row>
    <row r="26" spans="1:14" ht="13.5">
      <c r="A26" s="103"/>
      <c r="B26" s="169"/>
      <c r="C26" s="169" t="s">
        <v>232</v>
      </c>
      <c r="D26" s="275">
        <v>658</v>
      </c>
      <c r="E26" s="235">
        <v>1273</v>
      </c>
      <c r="F26" s="235">
        <v>619</v>
      </c>
      <c r="G26" s="235">
        <v>654</v>
      </c>
      <c r="H26" s="225"/>
      <c r="I26" s="389" t="s">
        <v>245</v>
      </c>
      <c r="J26" s="390"/>
      <c r="K26" s="275">
        <v>4613</v>
      </c>
      <c r="L26" s="235">
        <v>9934</v>
      </c>
      <c r="M26" s="235">
        <v>4925</v>
      </c>
      <c r="N26" s="235">
        <v>5009</v>
      </c>
    </row>
    <row r="27" spans="1:14" ht="13.5">
      <c r="A27" s="103"/>
      <c r="B27" s="169"/>
      <c r="C27" s="169" t="s">
        <v>233</v>
      </c>
      <c r="D27" s="275">
        <v>1335</v>
      </c>
      <c r="E27" s="235">
        <v>2609</v>
      </c>
      <c r="F27" s="235">
        <v>1318</v>
      </c>
      <c r="G27" s="235">
        <v>1291</v>
      </c>
      <c r="H27" s="225"/>
      <c r="I27" s="169"/>
      <c r="J27" s="169" t="s">
        <v>232</v>
      </c>
      <c r="K27" s="275">
        <v>2330</v>
      </c>
      <c r="L27" s="235">
        <v>4902</v>
      </c>
      <c r="M27" s="235">
        <v>2426</v>
      </c>
      <c r="N27" s="235">
        <v>2476</v>
      </c>
    </row>
    <row r="28" spans="1:14" ht="13.5">
      <c r="A28" s="103"/>
      <c r="B28" s="169"/>
      <c r="C28" s="169" t="s">
        <v>234</v>
      </c>
      <c r="D28" s="275">
        <v>822</v>
      </c>
      <c r="E28" s="235">
        <v>1803</v>
      </c>
      <c r="F28" s="235">
        <v>904</v>
      </c>
      <c r="G28" s="235">
        <v>899</v>
      </c>
      <c r="H28" s="225"/>
      <c r="I28" s="169"/>
      <c r="J28" s="169" t="s">
        <v>233</v>
      </c>
      <c r="K28" s="275">
        <v>1088</v>
      </c>
      <c r="L28" s="235">
        <v>2343</v>
      </c>
      <c r="M28" s="235">
        <v>1178</v>
      </c>
      <c r="N28" s="235">
        <v>1165</v>
      </c>
    </row>
    <row r="29" spans="1:14" ht="13.5">
      <c r="A29" s="103"/>
      <c r="B29" s="169"/>
      <c r="C29" s="169" t="s">
        <v>241</v>
      </c>
      <c r="D29" s="275">
        <v>415</v>
      </c>
      <c r="E29" s="235">
        <v>619</v>
      </c>
      <c r="F29" s="235">
        <v>354</v>
      </c>
      <c r="G29" s="235">
        <v>265</v>
      </c>
      <c r="H29" s="225"/>
      <c r="I29" s="169"/>
      <c r="J29" s="169" t="s">
        <v>234</v>
      </c>
      <c r="K29" s="275">
        <v>1195</v>
      </c>
      <c r="L29" s="235">
        <v>2689</v>
      </c>
      <c r="M29" s="235">
        <v>1321</v>
      </c>
      <c r="N29" s="235">
        <v>1368</v>
      </c>
    </row>
    <row r="30" spans="1:14" ht="13.5">
      <c r="A30" s="103"/>
      <c r="B30" s="389" t="s">
        <v>246</v>
      </c>
      <c r="C30" s="390"/>
      <c r="D30" s="275">
        <v>2465</v>
      </c>
      <c r="E30" s="235">
        <v>4933</v>
      </c>
      <c r="F30" s="235">
        <v>2402</v>
      </c>
      <c r="G30" s="235">
        <v>2531</v>
      </c>
      <c r="H30" s="225"/>
      <c r="I30" s="389" t="s">
        <v>247</v>
      </c>
      <c r="J30" s="390"/>
      <c r="K30" s="275">
        <v>14286</v>
      </c>
      <c r="L30" s="235">
        <v>33195</v>
      </c>
      <c r="M30" s="235">
        <v>15935</v>
      </c>
      <c r="N30" s="235">
        <v>17260</v>
      </c>
    </row>
    <row r="31" spans="1:14" ht="13.5">
      <c r="A31" s="103"/>
      <c r="B31" s="169"/>
      <c r="C31" s="169" t="s">
        <v>232</v>
      </c>
      <c r="D31" s="275">
        <v>239</v>
      </c>
      <c r="E31" s="235">
        <v>503</v>
      </c>
      <c r="F31" s="235">
        <v>244</v>
      </c>
      <c r="G31" s="235">
        <v>259</v>
      </c>
      <c r="H31" s="225"/>
      <c r="I31" s="169"/>
      <c r="J31" s="169" t="s">
        <v>232</v>
      </c>
      <c r="K31" s="275">
        <v>1868</v>
      </c>
      <c r="L31" s="235">
        <v>4049</v>
      </c>
      <c r="M31" s="235">
        <v>1898</v>
      </c>
      <c r="N31" s="235">
        <v>2151</v>
      </c>
    </row>
    <row r="32" spans="1:14" ht="13.5">
      <c r="A32" s="103"/>
      <c r="B32" s="169"/>
      <c r="C32" s="169" t="s">
        <v>233</v>
      </c>
      <c r="D32" s="275">
        <v>438</v>
      </c>
      <c r="E32" s="235">
        <v>893</v>
      </c>
      <c r="F32" s="235">
        <v>453</v>
      </c>
      <c r="G32" s="235">
        <v>440</v>
      </c>
      <c r="H32" s="225"/>
      <c r="I32" s="169"/>
      <c r="J32" s="169" t="s">
        <v>233</v>
      </c>
      <c r="K32" s="275">
        <v>1520</v>
      </c>
      <c r="L32" s="235">
        <v>3671</v>
      </c>
      <c r="M32" s="235">
        <v>1768</v>
      </c>
      <c r="N32" s="235">
        <v>1903</v>
      </c>
    </row>
    <row r="33" spans="1:14" ht="13.5">
      <c r="A33" s="103"/>
      <c r="B33" s="169"/>
      <c r="C33" s="169" t="s">
        <v>234</v>
      </c>
      <c r="D33" s="275">
        <v>850</v>
      </c>
      <c r="E33" s="235">
        <v>1660</v>
      </c>
      <c r="F33" s="235">
        <v>797</v>
      </c>
      <c r="G33" s="235">
        <v>863</v>
      </c>
      <c r="H33" s="225"/>
      <c r="I33" s="169"/>
      <c r="J33" s="169" t="s">
        <v>234</v>
      </c>
      <c r="K33" s="275">
        <v>3444</v>
      </c>
      <c r="L33" s="235">
        <v>7877</v>
      </c>
      <c r="M33" s="235">
        <v>3883</v>
      </c>
      <c r="N33" s="235">
        <v>3994</v>
      </c>
    </row>
    <row r="34" spans="1:14" ht="13.5">
      <c r="A34" s="103"/>
      <c r="B34" s="169"/>
      <c r="C34" s="169" t="s">
        <v>241</v>
      </c>
      <c r="D34" s="275">
        <v>938</v>
      </c>
      <c r="E34" s="235">
        <v>1877</v>
      </c>
      <c r="F34" s="235">
        <v>908</v>
      </c>
      <c r="G34" s="235">
        <v>969</v>
      </c>
      <c r="H34" s="225"/>
      <c r="I34" s="169"/>
      <c r="J34" s="169" t="s">
        <v>241</v>
      </c>
      <c r="K34" s="275">
        <v>4711</v>
      </c>
      <c r="L34" s="235">
        <v>11310</v>
      </c>
      <c r="M34" s="235">
        <v>5394</v>
      </c>
      <c r="N34" s="235">
        <v>5916</v>
      </c>
    </row>
    <row r="35" spans="1:14" ht="13.5">
      <c r="A35" s="103"/>
      <c r="B35" s="389" t="s">
        <v>248</v>
      </c>
      <c r="C35" s="390"/>
      <c r="D35" s="275">
        <v>5302</v>
      </c>
      <c r="E35" s="235">
        <v>11390</v>
      </c>
      <c r="F35" s="235">
        <v>5465</v>
      </c>
      <c r="G35" s="235">
        <v>5925</v>
      </c>
      <c r="H35" s="225"/>
      <c r="I35" s="169"/>
      <c r="J35" s="169" t="s">
        <v>243</v>
      </c>
      <c r="K35" s="275">
        <v>1627</v>
      </c>
      <c r="L35" s="235">
        <v>3652</v>
      </c>
      <c r="M35" s="235">
        <v>1677</v>
      </c>
      <c r="N35" s="235">
        <v>1975</v>
      </c>
    </row>
    <row r="36" spans="1:14" ht="13.5">
      <c r="A36" s="103"/>
      <c r="B36" s="169"/>
      <c r="C36" s="169" t="s">
        <v>232</v>
      </c>
      <c r="D36" s="275">
        <v>786</v>
      </c>
      <c r="E36" s="235">
        <v>1589</v>
      </c>
      <c r="F36" s="235">
        <v>736</v>
      </c>
      <c r="G36" s="235">
        <v>853</v>
      </c>
      <c r="H36" s="225"/>
      <c r="I36" s="169"/>
      <c r="J36" s="169" t="s">
        <v>249</v>
      </c>
      <c r="K36" s="275">
        <v>1116</v>
      </c>
      <c r="L36" s="235">
        <v>2636</v>
      </c>
      <c r="M36" s="235">
        <v>1315</v>
      </c>
      <c r="N36" s="235">
        <v>1321</v>
      </c>
    </row>
    <row r="37" spans="1:14" ht="13.5">
      <c r="A37" s="103"/>
      <c r="B37" s="169"/>
      <c r="C37" s="169" t="s">
        <v>233</v>
      </c>
      <c r="D37" s="275">
        <v>1179</v>
      </c>
      <c r="E37" s="235">
        <v>2478</v>
      </c>
      <c r="F37" s="235">
        <v>1180</v>
      </c>
      <c r="G37" s="235">
        <v>1298</v>
      </c>
      <c r="H37" s="225"/>
      <c r="I37" s="389" t="s">
        <v>250</v>
      </c>
      <c r="J37" s="390"/>
      <c r="K37" s="275">
        <v>10491</v>
      </c>
      <c r="L37" s="235">
        <v>23351</v>
      </c>
      <c r="M37" s="235">
        <v>11681</v>
      </c>
      <c r="N37" s="235">
        <v>11670</v>
      </c>
    </row>
    <row r="38" spans="1:14" ht="13.5">
      <c r="A38" s="103"/>
      <c r="B38" s="169"/>
      <c r="C38" s="169" t="s">
        <v>234</v>
      </c>
      <c r="D38" s="275">
        <v>1501</v>
      </c>
      <c r="E38" s="235">
        <v>3143</v>
      </c>
      <c r="F38" s="235">
        <v>1546</v>
      </c>
      <c r="G38" s="235">
        <v>1597</v>
      </c>
      <c r="H38" s="225"/>
      <c r="I38" s="169"/>
      <c r="J38" s="169" t="s">
        <v>232</v>
      </c>
      <c r="K38" s="275">
        <v>7999</v>
      </c>
      <c r="L38" s="235">
        <v>17513</v>
      </c>
      <c r="M38" s="235">
        <v>8868</v>
      </c>
      <c r="N38" s="235">
        <v>8645</v>
      </c>
    </row>
    <row r="39" spans="1:14" ht="13.5">
      <c r="A39" s="103"/>
      <c r="B39" s="169"/>
      <c r="C39" s="169" t="s">
        <v>241</v>
      </c>
      <c r="D39" s="275">
        <v>1836</v>
      </c>
      <c r="E39" s="235">
        <v>4180</v>
      </c>
      <c r="F39" s="235">
        <v>2003</v>
      </c>
      <c r="G39" s="235">
        <v>2177</v>
      </c>
      <c r="H39" s="225"/>
      <c r="I39" s="169"/>
      <c r="J39" s="169" t="s">
        <v>233</v>
      </c>
      <c r="K39" s="275">
        <v>2492</v>
      </c>
      <c r="L39" s="235">
        <v>5838</v>
      </c>
      <c r="M39" s="235">
        <v>2813</v>
      </c>
      <c r="N39" s="235">
        <v>3025</v>
      </c>
    </row>
    <row r="40" spans="1:14" ht="13.5">
      <c r="A40" s="103"/>
      <c r="B40" s="389" t="s">
        <v>251</v>
      </c>
      <c r="C40" s="390"/>
      <c r="D40" s="275">
        <v>888</v>
      </c>
      <c r="E40" s="235">
        <v>1449</v>
      </c>
      <c r="F40" s="235">
        <v>707</v>
      </c>
      <c r="G40" s="235">
        <v>742</v>
      </c>
      <c r="H40" s="225"/>
      <c r="I40" s="389" t="s">
        <v>252</v>
      </c>
      <c r="J40" s="390"/>
      <c r="K40" s="275">
        <v>4113</v>
      </c>
      <c r="L40" s="235">
        <v>8871</v>
      </c>
      <c r="M40" s="235">
        <v>4445</v>
      </c>
      <c r="N40" s="235">
        <v>4426</v>
      </c>
    </row>
    <row r="41" spans="1:14" ht="13.5">
      <c r="A41" s="103"/>
      <c r="B41" s="389" t="s">
        <v>253</v>
      </c>
      <c r="C41" s="390"/>
      <c r="D41" s="275">
        <v>1173</v>
      </c>
      <c r="E41" s="235">
        <v>1912</v>
      </c>
      <c r="F41" s="235">
        <v>1042</v>
      </c>
      <c r="G41" s="235">
        <v>870</v>
      </c>
      <c r="H41" s="225"/>
      <c r="I41" s="169"/>
      <c r="J41" s="169" t="s">
        <v>232</v>
      </c>
      <c r="K41" s="275">
        <v>4068</v>
      </c>
      <c r="L41" s="235">
        <v>8823</v>
      </c>
      <c r="M41" s="235">
        <v>4438</v>
      </c>
      <c r="N41" s="235">
        <v>4385</v>
      </c>
    </row>
    <row r="42" spans="1:14" ht="13.5">
      <c r="A42" s="103"/>
      <c r="B42" s="169"/>
      <c r="C42" s="169" t="s">
        <v>232</v>
      </c>
      <c r="D42" s="275">
        <v>669</v>
      </c>
      <c r="E42" s="235">
        <v>1042</v>
      </c>
      <c r="F42" s="235">
        <v>590</v>
      </c>
      <c r="G42" s="235">
        <v>452</v>
      </c>
      <c r="H42" s="225"/>
      <c r="I42" s="169"/>
      <c r="J42" s="169" t="s">
        <v>233</v>
      </c>
      <c r="K42" s="275" t="s">
        <v>89</v>
      </c>
      <c r="L42" s="235" t="s">
        <v>89</v>
      </c>
      <c r="M42" s="235" t="s">
        <v>89</v>
      </c>
      <c r="N42" s="235" t="s">
        <v>89</v>
      </c>
    </row>
    <row r="43" spans="1:14" ht="13.5">
      <c r="A43" s="103"/>
      <c r="B43" s="169"/>
      <c r="C43" s="169" t="s">
        <v>233</v>
      </c>
      <c r="D43" s="275">
        <v>504</v>
      </c>
      <c r="E43" s="235">
        <v>870</v>
      </c>
      <c r="F43" s="235">
        <v>452</v>
      </c>
      <c r="G43" s="235">
        <v>418</v>
      </c>
      <c r="H43" s="225"/>
      <c r="I43" s="169"/>
      <c r="J43" s="169" t="s">
        <v>234</v>
      </c>
      <c r="K43" s="278">
        <v>45</v>
      </c>
      <c r="L43" s="279">
        <v>48</v>
      </c>
      <c r="M43" s="279">
        <v>7</v>
      </c>
      <c r="N43" s="279">
        <v>41</v>
      </c>
    </row>
    <row r="44" spans="1:14" ht="13.5">
      <c r="A44" s="103"/>
      <c r="B44" s="389" t="s">
        <v>254</v>
      </c>
      <c r="C44" s="390"/>
      <c r="D44" s="275">
        <v>2079</v>
      </c>
      <c r="E44" s="235">
        <v>3336</v>
      </c>
      <c r="F44" s="235">
        <v>1677</v>
      </c>
      <c r="G44" s="235">
        <v>1659</v>
      </c>
      <c r="H44" s="225"/>
      <c r="I44" s="169"/>
      <c r="J44" s="169" t="s">
        <v>241</v>
      </c>
      <c r="K44" s="275" t="s">
        <v>89</v>
      </c>
      <c r="L44" s="235" t="s">
        <v>89</v>
      </c>
      <c r="M44" s="235" t="s">
        <v>89</v>
      </c>
      <c r="N44" s="235" t="s">
        <v>89</v>
      </c>
    </row>
    <row r="45" spans="1:14" ht="13.5">
      <c r="A45" s="103"/>
      <c r="B45" s="169"/>
      <c r="C45" s="169" t="s">
        <v>232</v>
      </c>
      <c r="D45" s="275">
        <v>683</v>
      </c>
      <c r="E45" s="235">
        <v>1097</v>
      </c>
      <c r="F45" s="235">
        <v>550</v>
      </c>
      <c r="G45" s="235">
        <v>547</v>
      </c>
      <c r="H45" s="225"/>
      <c r="I45" s="389" t="s">
        <v>256</v>
      </c>
      <c r="J45" s="390"/>
      <c r="K45" s="275">
        <v>5675</v>
      </c>
      <c r="L45" s="235">
        <v>11648</v>
      </c>
      <c r="M45" s="235">
        <v>5571</v>
      </c>
      <c r="N45" s="235">
        <v>6077</v>
      </c>
    </row>
    <row r="46" spans="1:14" ht="13.5">
      <c r="A46" s="103"/>
      <c r="B46" s="169"/>
      <c r="C46" s="169" t="s">
        <v>233</v>
      </c>
      <c r="D46" s="275">
        <v>1396</v>
      </c>
      <c r="E46" s="235">
        <v>2239</v>
      </c>
      <c r="F46" s="235">
        <v>1127</v>
      </c>
      <c r="G46" s="235">
        <v>1112</v>
      </c>
      <c r="H46" s="225"/>
      <c r="I46" s="169"/>
      <c r="J46" s="169" t="s">
        <v>232</v>
      </c>
      <c r="K46" s="275">
        <v>4802</v>
      </c>
      <c r="L46" s="235">
        <v>9670</v>
      </c>
      <c r="M46" s="235">
        <v>4520</v>
      </c>
      <c r="N46" s="235">
        <v>5150</v>
      </c>
    </row>
    <row r="47" spans="1:14" ht="13.5">
      <c r="A47" s="103"/>
      <c r="B47" s="389" t="s">
        <v>257</v>
      </c>
      <c r="C47" s="390"/>
      <c r="D47" s="275">
        <v>1222</v>
      </c>
      <c r="E47" s="235">
        <v>2248</v>
      </c>
      <c r="F47" s="235">
        <v>1157</v>
      </c>
      <c r="G47" s="235">
        <v>1091</v>
      </c>
      <c r="H47" s="225"/>
      <c r="I47" s="169"/>
      <c r="J47" s="169" t="s">
        <v>233</v>
      </c>
      <c r="K47" s="275">
        <v>848</v>
      </c>
      <c r="L47" s="235">
        <v>1945</v>
      </c>
      <c r="M47" s="235">
        <v>1024</v>
      </c>
      <c r="N47" s="235">
        <v>921</v>
      </c>
    </row>
    <row r="48" spans="1:14" ht="13.5">
      <c r="A48" s="103"/>
      <c r="B48" s="169"/>
      <c r="C48" s="169" t="s">
        <v>232</v>
      </c>
      <c r="D48" s="275">
        <v>703</v>
      </c>
      <c r="E48" s="235">
        <v>1110</v>
      </c>
      <c r="F48" s="235">
        <v>607</v>
      </c>
      <c r="G48" s="235">
        <v>503</v>
      </c>
      <c r="H48" s="225"/>
      <c r="I48" s="169"/>
      <c r="J48" s="169" t="s">
        <v>234</v>
      </c>
      <c r="K48" s="275">
        <v>25</v>
      </c>
      <c r="L48" s="235">
        <v>33</v>
      </c>
      <c r="M48" s="235">
        <v>27</v>
      </c>
      <c r="N48" s="235">
        <v>6</v>
      </c>
    </row>
    <row r="49" spans="1:14" ht="13.5">
      <c r="A49" s="103"/>
      <c r="B49" s="169"/>
      <c r="C49" s="169" t="s">
        <v>233</v>
      </c>
      <c r="D49" s="275">
        <v>519</v>
      </c>
      <c r="E49" s="235">
        <v>1138</v>
      </c>
      <c r="F49" s="235">
        <v>550</v>
      </c>
      <c r="G49" s="235">
        <v>588</v>
      </c>
      <c r="H49" s="225"/>
      <c r="I49" s="389" t="s">
        <v>258</v>
      </c>
      <c r="J49" s="390"/>
      <c r="K49" s="275">
        <v>2829</v>
      </c>
      <c r="L49" s="235">
        <v>6111</v>
      </c>
      <c r="M49" s="235">
        <v>3094</v>
      </c>
      <c r="N49" s="235">
        <v>3017</v>
      </c>
    </row>
    <row r="50" spans="1:14" ht="13.5">
      <c r="A50" s="103"/>
      <c r="B50" s="389" t="s">
        <v>259</v>
      </c>
      <c r="C50" s="390"/>
      <c r="D50" s="275">
        <v>2344</v>
      </c>
      <c r="E50" s="235">
        <v>3952</v>
      </c>
      <c r="F50" s="235">
        <v>1932</v>
      </c>
      <c r="G50" s="235">
        <v>2020</v>
      </c>
      <c r="H50" s="225"/>
      <c r="I50" s="169"/>
      <c r="J50" s="169" t="s">
        <v>232</v>
      </c>
      <c r="K50" s="275">
        <v>1050</v>
      </c>
      <c r="L50" s="235">
        <v>2569</v>
      </c>
      <c r="M50" s="235">
        <v>1296</v>
      </c>
      <c r="N50" s="235">
        <v>1273</v>
      </c>
    </row>
    <row r="51" spans="1:14" ht="13.5">
      <c r="A51" s="103"/>
      <c r="B51" s="169"/>
      <c r="C51" s="169" t="s">
        <v>232</v>
      </c>
      <c r="D51" s="275">
        <v>906</v>
      </c>
      <c r="E51" s="235">
        <v>1582</v>
      </c>
      <c r="F51" s="235">
        <v>754</v>
      </c>
      <c r="G51" s="235">
        <v>828</v>
      </c>
      <c r="H51" s="225"/>
      <c r="I51" s="169"/>
      <c r="J51" s="169" t="s">
        <v>233</v>
      </c>
      <c r="K51" s="275">
        <v>1779</v>
      </c>
      <c r="L51" s="235">
        <v>3542</v>
      </c>
      <c r="M51" s="235">
        <v>1798</v>
      </c>
      <c r="N51" s="235">
        <v>1744</v>
      </c>
    </row>
    <row r="52" spans="1:14" ht="13.5">
      <c r="A52" s="103"/>
      <c r="B52" s="169"/>
      <c r="C52" s="169" t="s">
        <v>233</v>
      </c>
      <c r="D52" s="275">
        <v>1438</v>
      </c>
      <c r="E52" s="235">
        <v>2370</v>
      </c>
      <c r="F52" s="235">
        <v>1178</v>
      </c>
      <c r="G52" s="235">
        <v>1192</v>
      </c>
      <c r="H52" s="225"/>
      <c r="I52" s="389" t="s">
        <v>260</v>
      </c>
      <c r="J52" s="390"/>
      <c r="K52" s="278">
        <v>232</v>
      </c>
      <c r="L52" s="279">
        <v>1035</v>
      </c>
      <c r="M52" s="279">
        <v>583</v>
      </c>
      <c r="N52" s="279">
        <v>452</v>
      </c>
    </row>
    <row r="53" spans="1:14" ht="13.5">
      <c r="A53" s="103"/>
      <c r="B53" s="389" t="s">
        <v>261</v>
      </c>
      <c r="C53" s="390"/>
      <c r="D53" s="275">
        <v>1521</v>
      </c>
      <c r="E53" s="235">
        <v>2815</v>
      </c>
      <c r="F53" s="235">
        <v>1440</v>
      </c>
      <c r="G53" s="235">
        <v>1375</v>
      </c>
      <c r="H53" s="225"/>
      <c r="I53" s="169"/>
      <c r="J53" s="169" t="s">
        <v>232</v>
      </c>
      <c r="K53" s="275" t="s">
        <v>89</v>
      </c>
      <c r="L53" s="235" t="s">
        <v>89</v>
      </c>
      <c r="M53" s="235" t="s">
        <v>89</v>
      </c>
      <c r="N53" s="235" t="s">
        <v>89</v>
      </c>
    </row>
    <row r="54" spans="1:14" ht="13.5">
      <c r="A54" s="103"/>
      <c r="B54" s="389" t="s">
        <v>262</v>
      </c>
      <c r="C54" s="390"/>
      <c r="D54" s="275">
        <v>1340</v>
      </c>
      <c r="E54" s="235">
        <v>2111</v>
      </c>
      <c r="F54" s="235">
        <v>1077</v>
      </c>
      <c r="G54" s="235">
        <v>1034</v>
      </c>
      <c r="H54" s="225"/>
      <c r="I54" s="169"/>
      <c r="J54" s="169" t="s">
        <v>233</v>
      </c>
      <c r="K54" s="275">
        <v>232</v>
      </c>
      <c r="L54" s="235">
        <v>1035</v>
      </c>
      <c r="M54" s="235">
        <v>583</v>
      </c>
      <c r="N54" s="235">
        <v>452</v>
      </c>
    </row>
    <row r="55" spans="1:14" ht="13.5">
      <c r="A55" s="103"/>
      <c r="B55" s="169"/>
      <c r="C55" s="169" t="s">
        <v>232</v>
      </c>
      <c r="D55" s="275">
        <v>993</v>
      </c>
      <c r="E55" s="235">
        <v>1594</v>
      </c>
      <c r="F55" s="235">
        <v>797</v>
      </c>
      <c r="G55" s="235">
        <v>797</v>
      </c>
      <c r="H55" s="225"/>
      <c r="I55" s="169"/>
      <c r="J55" s="169" t="s">
        <v>234</v>
      </c>
      <c r="K55" s="275" t="s">
        <v>89</v>
      </c>
      <c r="L55" s="235" t="s">
        <v>89</v>
      </c>
      <c r="M55" s="235" t="s">
        <v>89</v>
      </c>
      <c r="N55" s="235" t="s">
        <v>89</v>
      </c>
    </row>
    <row r="56" spans="1:14" ht="13.5">
      <c r="A56" s="173"/>
      <c r="B56" s="181"/>
      <c r="C56" s="181" t="s">
        <v>233</v>
      </c>
      <c r="D56" s="276">
        <v>347</v>
      </c>
      <c r="E56" s="277">
        <v>517</v>
      </c>
      <c r="F56" s="277">
        <v>280</v>
      </c>
      <c r="G56" s="277">
        <v>237</v>
      </c>
      <c r="H56" s="226"/>
      <c r="I56" s="181"/>
      <c r="J56" s="181" t="s">
        <v>241</v>
      </c>
      <c r="K56" s="276" t="s">
        <v>89</v>
      </c>
      <c r="L56" s="277" t="s">
        <v>89</v>
      </c>
      <c r="M56" s="277" t="s">
        <v>89</v>
      </c>
      <c r="N56" s="277" t="s">
        <v>89</v>
      </c>
    </row>
    <row r="57" ht="7.5" customHeight="1"/>
    <row r="58" ht="15" customHeight="1">
      <c r="A58" s="176" t="s">
        <v>313</v>
      </c>
    </row>
    <row r="59" spans="1:14" ht="17.25">
      <c r="A59" s="377" t="s">
        <v>263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</row>
    <row r="60" ht="16.5" customHeight="1"/>
    <row r="61" spans="1:4" ht="18.75" customHeight="1" thickBot="1">
      <c r="A61" s="189" t="s">
        <v>22</v>
      </c>
      <c r="D61" s="141" t="s">
        <v>304</v>
      </c>
    </row>
    <row r="62" spans="1:14" ht="14.25" thickTop="1">
      <c r="A62" s="378" t="s">
        <v>229</v>
      </c>
      <c r="B62" s="378"/>
      <c r="C62" s="379"/>
      <c r="D62" s="382" t="s">
        <v>26</v>
      </c>
      <c r="E62" s="384" t="s">
        <v>24</v>
      </c>
      <c r="F62" s="384"/>
      <c r="G62" s="385"/>
      <c r="H62" s="386" t="s">
        <v>229</v>
      </c>
      <c r="I62" s="378"/>
      <c r="J62" s="379"/>
      <c r="K62" s="382" t="s">
        <v>26</v>
      </c>
      <c r="L62" s="384" t="s">
        <v>24</v>
      </c>
      <c r="M62" s="384"/>
      <c r="N62" s="385"/>
    </row>
    <row r="63" spans="1:14" ht="13.5">
      <c r="A63" s="380"/>
      <c r="B63" s="380"/>
      <c r="C63" s="381"/>
      <c r="D63" s="383"/>
      <c r="E63" s="218" t="s">
        <v>28</v>
      </c>
      <c r="F63" s="218" t="s">
        <v>29</v>
      </c>
      <c r="G63" s="219" t="s">
        <v>30</v>
      </c>
      <c r="H63" s="387"/>
      <c r="I63" s="380"/>
      <c r="J63" s="381"/>
      <c r="K63" s="383"/>
      <c r="L63" s="218" t="s">
        <v>28</v>
      </c>
      <c r="M63" s="218" t="s">
        <v>29</v>
      </c>
      <c r="N63" s="219" t="s">
        <v>30</v>
      </c>
    </row>
    <row r="64" spans="1:14" ht="15.75" customHeight="1">
      <c r="A64" s="103"/>
      <c r="B64" s="389" t="s">
        <v>264</v>
      </c>
      <c r="C64" s="390"/>
      <c r="D64" s="275">
        <v>3213</v>
      </c>
      <c r="E64" s="235">
        <v>6879</v>
      </c>
      <c r="F64" s="235">
        <v>3477</v>
      </c>
      <c r="G64" s="235">
        <v>3402</v>
      </c>
      <c r="H64" s="225"/>
      <c r="I64" s="389" t="s">
        <v>265</v>
      </c>
      <c r="J64" s="390"/>
      <c r="K64" s="275">
        <v>17798</v>
      </c>
      <c r="L64" s="235">
        <v>37058</v>
      </c>
      <c r="M64" s="235">
        <v>18670</v>
      </c>
      <c r="N64" s="235">
        <v>18388</v>
      </c>
    </row>
    <row r="65" spans="1:14" ht="13.5">
      <c r="A65" s="103"/>
      <c r="B65" s="169"/>
      <c r="C65" s="169" t="s">
        <v>232</v>
      </c>
      <c r="D65" s="275">
        <v>1278</v>
      </c>
      <c r="E65" s="235">
        <v>2548</v>
      </c>
      <c r="F65" s="235">
        <v>1383</v>
      </c>
      <c r="G65" s="235">
        <v>1165</v>
      </c>
      <c r="H65" s="225"/>
      <c r="I65" s="169"/>
      <c r="J65" s="169" t="s">
        <v>232</v>
      </c>
      <c r="K65" s="275">
        <v>2477</v>
      </c>
      <c r="L65" s="235">
        <v>4962</v>
      </c>
      <c r="M65" s="235">
        <v>2578</v>
      </c>
      <c r="N65" s="235">
        <v>2384</v>
      </c>
    </row>
    <row r="66" spans="1:14" ht="13.5">
      <c r="A66" s="103"/>
      <c r="B66" s="169"/>
      <c r="C66" s="169" t="s">
        <v>233</v>
      </c>
      <c r="D66" s="275">
        <v>895</v>
      </c>
      <c r="E66" s="235">
        <v>1767</v>
      </c>
      <c r="F66" s="235">
        <v>839</v>
      </c>
      <c r="G66" s="235">
        <v>928</v>
      </c>
      <c r="H66" s="225"/>
      <c r="I66" s="169"/>
      <c r="J66" s="169" t="s">
        <v>233</v>
      </c>
      <c r="K66" s="275">
        <v>1303</v>
      </c>
      <c r="L66" s="235">
        <v>3095</v>
      </c>
      <c r="M66" s="235">
        <v>1518</v>
      </c>
      <c r="N66" s="235">
        <v>1577</v>
      </c>
    </row>
    <row r="67" spans="1:14" ht="13.5">
      <c r="A67" s="103"/>
      <c r="B67" s="169"/>
      <c r="C67" s="169" t="s">
        <v>234</v>
      </c>
      <c r="D67" s="275">
        <v>1040</v>
      </c>
      <c r="E67" s="235">
        <v>2564</v>
      </c>
      <c r="F67" s="235">
        <v>1255</v>
      </c>
      <c r="G67" s="235">
        <v>1309</v>
      </c>
      <c r="H67" s="225"/>
      <c r="I67" s="169"/>
      <c r="J67" s="169" t="s">
        <v>234</v>
      </c>
      <c r="K67" s="275">
        <v>3419</v>
      </c>
      <c r="L67" s="235">
        <v>7618</v>
      </c>
      <c r="M67" s="235">
        <v>3781</v>
      </c>
      <c r="N67" s="235">
        <v>3837</v>
      </c>
    </row>
    <row r="68" spans="1:14" ht="13.5">
      <c r="A68" s="103"/>
      <c r="B68" s="389" t="s">
        <v>266</v>
      </c>
      <c r="C68" s="390"/>
      <c r="D68" s="275">
        <v>654</v>
      </c>
      <c r="E68" s="235">
        <v>1336</v>
      </c>
      <c r="F68" s="235">
        <v>693</v>
      </c>
      <c r="G68" s="235">
        <v>643</v>
      </c>
      <c r="H68" s="225"/>
      <c r="I68" s="169"/>
      <c r="J68" s="169" t="s">
        <v>241</v>
      </c>
      <c r="K68" s="275">
        <v>2556</v>
      </c>
      <c r="L68" s="235">
        <v>5221</v>
      </c>
      <c r="M68" s="235">
        <v>2616</v>
      </c>
      <c r="N68" s="235">
        <v>2605</v>
      </c>
    </row>
    <row r="69" spans="1:14" ht="13.5">
      <c r="A69" s="103"/>
      <c r="B69" s="389" t="s">
        <v>267</v>
      </c>
      <c r="C69" s="390"/>
      <c r="D69" s="275">
        <v>921</v>
      </c>
      <c r="E69" s="235">
        <v>1850</v>
      </c>
      <c r="F69" s="235">
        <v>882</v>
      </c>
      <c r="G69" s="235">
        <v>968</v>
      </c>
      <c r="H69" s="225"/>
      <c r="I69" s="169"/>
      <c r="J69" s="169" t="s">
        <v>243</v>
      </c>
      <c r="K69" s="275">
        <v>4769</v>
      </c>
      <c r="L69" s="235">
        <v>9462</v>
      </c>
      <c r="M69" s="235">
        <v>4835</v>
      </c>
      <c r="N69" s="235">
        <v>4627</v>
      </c>
    </row>
    <row r="70" spans="1:14" ht="13.5">
      <c r="A70" s="103"/>
      <c r="B70" s="389" t="s">
        <v>268</v>
      </c>
      <c r="C70" s="390"/>
      <c r="D70" s="275">
        <v>789</v>
      </c>
      <c r="E70" s="235">
        <v>1598</v>
      </c>
      <c r="F70" s="235">
        <v>820</v>
      </c>
      <c r="G70" s="235">
        <v>778</v>
      </c>
      <c r="H70" s="225"/>
      <c r="I70" s="169"/>
      <c r="J70" s="169" t="s">
        <v>249</v>
      </c>
      <c r="K70" s="275">
        <v>1703</v>
      </c>
      <c r="L70" s="235">
        <v>3594</v>
      </c>
      <c r="M70" s="235">
        <v>1782</v>
      </c>
      <c r="N70" s="235">
        <v>1812</v>
      </c>
    </row>
    <row r="71" spans="1:14" ht="13.5">
      <c r="A71" s="103"/>
      <c r="B71" s="389" t="s">
        <v>269</v>
      </c>
      <c r="C71" s="390"/>
      <c r="D71" s="275">
        <v>3697</v>
      </c>
      <c r="E71" s="235">
        <v>7439</v>
      </c>
      <c r="F71" s="235">
        <v>3702</v>
      </c>
      <c r="G71" s="235">
        <v>3737</v>
      </c>
      <c r="H71" s="225"/>
      <c r="I71" s="169"/>
      <c r="J71" s="169" t="s">
        <v>270</v>
      </c>
      <c r="K71" s="275">
        <v>1571</v>
      </c>
      <c r="L71" s="235">
        <v>3106</v>
      </c>
      <c r="M71" s="235">
        <v>1560</v>
      </c>
      <c r="N71" s="235">
        <v>1546</v>
      </c>
    </row>
    <row r="72" spans="1:14" ht="13.5">
      <c r="A72" s="103"/>
      <c r="B72" s="169"/>
      <c r="C72" s="169" t="s">
        <v>232</v>
      </c>
      <c r="D72" s="275">
        <v>1170</v>
      </c>
      <c r="E72" s="235">
        <v>2614</v>
      </c>
      <c r="F72" s="235">
        <v>1314</v>
      </c>
      <c r="G72" s="235">
        <v>1300</v>
      </c>
      <c r="H72" s="225"/>
      <c r="I72" s="389" t="s">
        <v>271</v>
      </c>
      <c r="J72" s="390"/>
      <c r="K72" s="275">
        <v>15748</v>
      </c>
      <c r="L72" s="235">
        <v>35563</v>
      </c>
      <c r="M72" s="235">
        <v>17555</v>
      </c>
      <c r="N72" s="235">
        <v>18008</v>
      </c>
    </row>
    <row r="73" spans="1:14" ht="13.5">
      <c r="A73" s="103"/>
      <c r="B73" s="169"/>
      <c r="C73" s="169" t="s">
        <v>233</v>
      </c>
      <c r="D73" s="275">
        <v>1055</v>
      </c>
      <c r="E73" s="235">
        <v>1893</v>
      </c>
      <c r="F73" s="235">
        <v>947</v>
      </c>
      <c r="G73" s="235">
        <v>946</v>
      </c>
      <c r="H73" s="225"/>
      <c r="I73" s="169"/>
      <c r="J73" s="169" t="s">
        <v>232</v>
      </c>
      <c r="K73" s="275">
        <v>2010</v>
      </c>
      <c r="L73" s="235">
        <v>5043</v>
      </c>
      <c r="M73" s="235">
        <v>2474</v>
      </c>
      <c r="N73" s="235">
        <v>2569</v>
      </c>
    </row>
    <row r="74" spans="1:14" ht="13.5">
      <c r="A74" s="103"/>
      <c r="B74" s="169"/>
      <c r="C74" s="169" t="s">
        <v>234</v>
      </c>
      <c r="D74" s="275">
        <v>1472</v>
      </c>
      <c r="E74" s="235">
        <v>2932</v>
      </c>
      <c r="F74" s="235">
        <v>1441</v>
      </c>
      <c r="G74" s="235">
        <v>1491</v>
      </c>
      <c r="H74" s="225"/>
      <c r="I74" s="169"/>
      <c r="J74" s="169" t="s">
        <v>233</v>
      </c>
      <c r="K74" s="275">
        <v>3112</v>
      </c>
      <c r="L74" s="235">
        <v>5697</v>
      </c>
      <c r="M74" s="235">
        <v>2698</v>
      </c>
      <c r="N74" s="235">
        <v>2999</v>
      </c>
    </row>
    <row r="75" spans="1:14" ht="13.5">
      <c r="A75" s="103"/>
      <c r="B75" s="389" t="s">
        <v>272</v>
      </c>
      <c r="C75" s="390"/>
      <c r="D75" s="275">
        <v>2740</v>
      </c>
      <c r="E75" s="235">
        <v>5711</v>
      </c>
      <c r="F75" s="235">
        <v>2877</v>
      </c>
      <c r="G75" s="235">
        <v>2834</v>
      </c>
      <c r="H75" s="225"/>
      <c r="I75" s="169"/>
      <c r="J75" s="169" t="s">
        <v>234</v>
      </c>
      <c r="K75" s="275">
        <v>2311</v>
      </c>
      <c r="L75" s="235">
        <v>5525</v>
      </c>
      <c r="M75" s="235">
        <v>2771</v>
      </c>
      <c r="N75" s="235">
        <v>2754</v>
      </c>
    </row>
    <row r="76" spans="1:14" ht="13.5">
      <c r="A76" s="103"/>
      <c r="B76" s="169"/>
      <c r="C76" s="169" t="s">
        <v>232</v>
      </c>
      <c r="D76" s="275">
        <v>1504</v>
      </c>
      <c r="E76" s="235">
        <v>2943</v>
      </c>
      <c r="F76" s="235">
        <v>1520</v>
      </c>
      <c r="G76" s="235">
        <v>1423</v>
      </c>
      <c r="H76" s="225"/>
      <c r="I76" s="169"/>
      <c r="J76" s="169" t="s">
        <v>241</v>
      </c>
      <c r="K76" s="275">
        <v>1426</v>
      </c>
      <c r="L76" s="235">
        <v>4036</v>
      </c>
      <c r="M76" s="235">
        <v>1997</v>
      </c>
      <c r="N76" s="235">
        <v>2039</v>
      </c>
    </row>
    <row r="77" spans="1:14" ht="13.5">
      <c r="A77" s="103"/>
      <c r="B77" s="169"/>
      <c r="C77" s="169" t="s">
        <v>233</v>
      </c>
      <c r="D77" s="275">
        <v>1236</v>
      </c>
      <c r="E77" s="235">
        <v>2768</v>
      </c>
      <c r="F77" s="235">
        <v>1357</v>
      </c>
      <c r="G77" s="235">
        <v>1411</v>
      </c>
      <c r="H77" s="225"/>
      <c r="I77" s="169"/>
      <c r="J77" s="169" t="s">
        <v>243</v>
      </c>
      <c r="K77" s="275">
        <v>1086</v>
      </c>
      <c r="L77" s="235">
        <v>2283</v>
      </c>
      <c r="M77" s="235">
        <v>1200</v>
      </c>
      <c r="N77" s="235">
        <v>1083</v>
      </c>
    </row>
    <row r="78" spans="1:14" ht="13.5">
      <c r="A78" s="103"/>
      <c r="B78" s="389" t="s">
        <v>273</v>
      </c>
      <c r="C78" s="390"/>
      <c r="D78" s="275">
        <v>2653</v>
      </c>
      <c r="E78" s="235">
        <v>4786</v>
      </c>
      <c r="F78" s="235">
        <v>2384</v>
      </c>
      <c r="G78" s="235">
        <v>2402</v>
      </c>
      <c r="H78" s="225"/>
      <c r="I78" s="169"/>
      <c r="J78" s="169" t="s">
        <v>249</v>
      </c>
      <c r="K78" s="275">
        <v>1190</v>
      </c>
      <c r="L78" s="235">
        <v>2780</v>
      </c>
      <c r="M78" s="235">
        <v>1427</v>
      </c>
      <c r="N78" s="235">
        <v>1353</v>
      </c>
    </row>
    <row r="79" spans="1:14" ht="13.5">
      <c r="A79" s="103"/>
      <c r="B79" s="169"/>
      <c r="C79" s="169" t="s">
        <v>232</v>
      </c>
      <c r="D79" s="275">
        <v>1296</v>
      </c>
      <c r="E79" s="235">
        <v>2465</v>
      </c>
      <c r="F79" s="235">
        <v>1197</v>
      </c>
      <c r="G79" s="235">
        <v>1268</v>
      </c>
      <c r="H79" s="225"/>
      <c r="I79" s="169"/>
      <c r="J79" s="169" t="s">
        <v>270</v>
      </c>
      <c r="K79" s="275">
        <v>2720</v>
      </c>
      <c r="L79" s="235">
        <v>5720</v>
      </c>
      <c r="M79" s="235">
        <v>2785</v>
      </c>
      <c r="N79" s="235">
        <v>2935</v>
      </c>
    </row>
    <row r="80" spans="1:14" ht="13.5">
      <c r="A80" s="103"/>
      <c r="B80" s="169"/>
      <c r="C80" s="169" t="s">
        <v>233</v>
      </c>
      <c r="D80" s="275">
        <v>1357</v>
      </c>
      <c r="E80" s="235">
        <v>2321</v>
      </c>
      <c r="F80" s="235">
        <v>1187</v>
      </c>
      <c r="G80" s="235">
        <v>1134</v>
      </c>
      <c r="H80" s="225"/>
      <c r="I80" s="169"/>
      <c r="J80" s="169" t="s">
        <v>274</v>
      </c>
      <c r="K80" s="275">
        <v>1893</v>
      </c>
      <c r="L80" s="235">
        <v>4479</v>
      </c>
      <c r="M80" s="235">
        <v>2203</v>
      </c>
      <c r="N80" s="235">
        <v>2276</v>
      </c>
    </row>
    <row r="81" spans="1:14" ht="13.5">
      <c r="A81" s="103"/>
      <c r="B81" s="389" t="s">
        <v>275</v>
      </c>
      <c r="C81" s="390"/>
      <c r="D81" s="275">
        <v>2042</v>
      </c>
      <c r="E81" s="235">
        <v>3354</v>
      </c>
      <c r="F81" s="235">
        <v>1740</v>
      </c>
      <c r="G81" s="235">
        <v>1614</v>
      </c>
      <c r="H81" s="225"/>
      <c r="I81" s="389" t="s">
        <v>276</v>
      </c>
      <c r="J81" s="390"/>
      <c r="K81" s="275">
        <v>19331</v>
      </c>
      <c r="L81" s="235">
        <v>40573</v>
      </c>
      <c r="M81" s="235">
        <v>19633</v>
      </c>
      <c r="N81" s="235">
        <v>20940</v>
      </c>
    </row>
    <row r="82" spans="1:14" ht="13.5">
      <c r="A82" s="103"/>
      <c r="B82" s="169"/>
      <c r="C82" s="169" t="s">
        <v>232</v>
      </c>
      <c r="D82" s="275">
        <v>1421</v>
      </c>
      <c r="E82" s="235">
        <v>2338</v>
      </c>
      <c r="F82" s="235">
        <v>1233</v>
      </c>
      <c r="G82" s="235">
        <v>1105</v>
      </c>
      <c r="H82" s="225"/>
      <c r="I82" s="169"/>
      <c r="J82" s="169" t="s">
        <v>232</v>
      </c>
      <c r="K82" s="275">
        <v>2968</v>
      </c>
      <c r="L82" s="235">
        <v>7124</v>
      </c>
      <c r="M82" s="235">
        <v>3523</v>
      </c>
      <c r="N82" s="235">
        <v>3601</v>
      </c>
    </row>
    <row r="83" spans="1:14" ht="13.5">
      <c r="A83" s="103"/>
      <c r="B83" s="169"/>
      <c r="C83" s="169" t="s">
        <v>233</v>
      </c>
      <c r="D83" s="275">
        <v>621</v>
      </c>
      <c r="E83" s="235">
        <v>1016</v>
      </c>
      <c r="F83" s="235">
        <v>507</v>
      </c>
      <c r="G83" s="235">
        <v>509</v>
      </c>
      <c r="H83" s="225"/>
      <c r="I83" s="169"/>
      <c r="J83" s="169" t="s">
        <v>233</v>
      </c>
      <c r="K83" s="275">
        <v>7097</v>
      </c>
      <c r="L83" s="235">
        <v>14861</v>
      </c>
      <c r="M83" s="235">
        <v>7180</v>
      </c>
      <c r="N83" s="235">
        <v>7681</v>
      </c>
    </row>
    <row r="84" spans="1:14" ht="13.5">
      <c r="A84" s="103"/>
      <c r="B84" s="389" t="s">
        <v>277</v>
      </c>
      <c r="C84" s="390"/>
      <c r="D84" s="275">
        <v>5686</v>
      </c>
      <c r="E84" s="235">
        <v>10356</v>
      </c>
      <c r="F84" s="235">
        <v>5157</v>
      </c>
      <c r="G84" s="235">
        <v>5199</v>
      </c>
      <c r="H84" s="225"/>
      <c r="I84" s="169"/>
      <c r="J84" s="169" t="s">
        <v>234</v>
      </c>
      <c r="K84" s="275">
        <v>2228</v>
      </c>
      <c r="L84" s="235">
        <v>4315</v>
      </c>
      <c r="M84" s="235">
        <v>1985</v>
      </c>
      <c r="N84" s="235">
        <v>2330</v>
      </c>
    </row>
    <row r="85" spans="1:14" ht="13.5">
      <c r="A85" s="103"/>
      <c r="B85" s="169"/>
      <c r="C85" s="169" t="s">
        <v>232</v>
      </c>
      <c r="D85" s="275">
        <v>82</v>
      </c>
      <c r="E85" s="235">
        <v>178</v>
      </c>
      <c r="F85" s="235">
        <v>89</v>
      </c>
      <c r="G85" s="235">
        <v>89</v>
      </c>
      <c r="H85" s="225"/>
      <c r="I85" s="169"/>
      <c r="J85" s="169" t="s">
        <v>241</v>
      </c>
      <c r="K85" s="275">
        <v>2077</v>
      </c>
      <c r="L85" s="235">
        <v>4073</v>
      </c>
      <c r="M85" s="235">
        <v>1961</v>
      </c>
      <c r="N85" s="235">
        <v>2112</v>
      </c>
    </row>
    <row r="86" spans="1:14" ht="13.5">
      <c r="A86" s="103"/>
      <c r="B86" s="169"/>
      <c r="C86" s="169" t="s">
        <v>233</v>
      </c>
      <c r="D86" s="275">
        <v>1274</v>
      </c>
      <c r="E86" s="235">
        <v>2182</v>
      </c>
      <c r="F86" s="235">
        <v>1157</v>
      </c>
      <c r="G86" s="235">
        <v>1025</v>
      </c>
      <c r="H86" s="225"/>
      <c r="I86" s="169"/>
      <c r="J86" s="169" t="s">
        <v>243</v>
      </c>
      <c r="K86" s="275">
        <v>2480</v>
      </c>
      <c r="L86" s="235">
        <v>4813</v>
      </c>
      <c r="M86" s="235">
        <v>2346</v>
      </c>
      <c r="N86" s="235">
        <v>2467</v>
      </c>
    </row>
    <row r="87" spans="1:14" ht="13.5">
      <c r="A87" s="103"/>
      <c r="B87" s="169"/>
      <c r="C87" s="169" t="s">
        <v>234</v>
      </c>
      <c r="D87" s="275">
        <v>1660</v>
      </c>
      <c r="E87" s="235">
        <v>3422</v>
      </c>
      <c r="F87" s="235">
        <v>1727</v>
      </c>
      <c r="G87" s="235">
        <v>1695</v>
      </c>
      <c r="H87" s="225"/>
      <c r="I87" s="169"/>
      <c r="J87" s="169" t="s">
        <v>249</v>
      </c>
      <c r="K87" s="275">
        <v>1417</v>
      </c>
      <c r="L87" s="235">
        <v>3100</v>
      </c>
      <c r="M87" s="235">
        <v>1514</v>
      </c>
      <c r="N87" s="235">
        <v>1586</v>
      </c>
    </row>
    <row r="88" spans="1:14" ht="13.5">
      <c r="A88" s="103"/>
      <c r="B88" s="169"/>
      <c r="C88" s="169" t="s">
        <v>241</v>
      </c>
      <c r="D88" s="275" t="s">
        <v>89</v>
      </c>
      <c r="E88" s="235" t="s">
        <v>89</v>
      </c>
      <c r="F88" s="235" t="s">
        <v>89</v>
      </c>
      <c r="G88" s="235" t="s">
        <v>89</v>
      </c>
      <c r="H88" s="225"/>
      <c r="I88" s="169"/>
      <c r="J88" s="169" t="s">
        <v>270</v>
      </c>
      <c r="K88" s="275">
        <v>1064</v>
      </c>
      <c r="L88" s="235">
        <v>2287</v>
      </c>
      <c r="M88" s="235">
        <v>1124</v>
      </c>
      <c r="N88" s="235">
        <v>1163</v>
      </c>
    </row>
    <row r="89" spans="1:14" ht="13.5">
      <c r="A89" s="103"/>
      <c r="B89" s="169"/>
      <c r="C89" s="169" t="s">
        <v>243</v>
      </c>
      <c r="D89" s="275">
        <v>1109</v>
      </c>
      <c r="E89" s="235">
        <v>1759</v>
      </c>
      <c r="F89" s="235">
        <v>827</v>
      </c>
      <c r="G89" s="235">
        <v>932</v>
      </c>
      <c r="H89" s="225"/>
      <c r="I89" s="389" t="s">
        <v>278</v>
      </c>
      <c r="J89" s="390"/>
      <c r="K89" s="275">
        <v>2610</v>
      </c>
      <c r="L89" s="235">
        <v>6506</v>
      </c>
      <c r="M89" s="235">
        <v>3241</v>
      </c>
      <c r="N89" s="235">
        <v>3265</v>
      </c>
    </row>
    <row r="90" spans="1:14" ht="13.5">
      <c r="A90" s="103"/>
      <c r="B90" s="169"/>
      <c r="C90" s="169" t="s">
        <v>249</v>
      </c>
      <c r="D90" s="275">
        <v>1561</v>
      </c>
      <c r="E90" s="235">
        <v>2815</v>
      </c>
      <c r="F90" s="235">
        <v>1357</v>
      </c>
      <c r="G90" s="235">
        <v>1458</v>
      </c>
      <c r="H90" s="225"/>
      <c r="I90" s="169"/>
      <c r="J90" s="169" t="s">
        <v>232</v>
      </c>
      <c r="K90" s="275">
        <v>511</v>
      </c>
      <c r="L90" s="235">
        <v>957</v>
      </c>
      <c r="M90" s="235">
        <v>582</v>
      </c>
      <c r="N90" s="235">
        <v>375</v>
      </c>
    </row>
    <row r="91" spans="1:14" ht="13.5">
      <c r="A91" s="103"/>
      <c r="B91" s="389" t="s">
        <v>279</v>
      </c>
      <c r="C91" s="390"/>
      <c r="D91" s="275">
        <v>12452</v>
      </c>
      <c r="E91" s="235">
        <v>23039</v>
      </c>
      <c r="F91" s="235">
        <v>11316</v>
      </c>
      <c r="G91" s="235">
        <v>11723</v>
      </c>
      <c r="H91" s="225"/>
      <c r="I91" s="169"/>
      <c r="J91" s="169" t="s">
        <v>233</v>
      </c>
      <c r="K91" s="275">
        <v>175</v>
      </c>
      <c r="L91" s="235">
        <v>452</v>
      </c>
      <c r="M91" s="235">
        <v>223</v>
      </c>
      <c r="N91" s="235">
        <v>229</v>
      </c>
    </row>
    <row r="92" spans="1:14" ht="13.5">
      <c r="A92" s="103"/>
      <c r="B92" s="169"/>
      <c r="C92" s="169" t="s">
        <v>232</v>
      </c>
      <c r="D92" s="275">
        <v>2662</v>
      </c>
      <c r="E92" s="235">
        <v>4415</v>
      </c>
      <c r="F92" s="235">
        <v>2305</v>
      </c>
      <c r="G92" s="235">
        <v>2110</v>
      </c>
      <c r="H92" s="225"/>
      <c r="I92" s="169"/>
      <c r="J92" s="169" t="s">
        <v>234</v>
      </c>
      <c r="K92" s="275">
        <v>1924</v>
      </c>
      <c r="L92" s="235">
        <v>5097</v>
      </c>
      <c r="M92" s="235">
        <v>2436</v>
      </c>
      <c r="N92" s="235">
        <v>2661</v>
      </c>
    </row>
    <row r="93" spans="1:14" ht="13.5">
      <c r="A93" s="103"/>
      <c r="B93" s="169"/>
      <c r="C93" s="169" t="s">
        <v>233</v>
      </c>
      <c r="D93" s="275">
        <v>2007</v>
      </c>
      <c r="E93" s="235">
        <v>4345</v>
      </c>
      <c r="F93" s="235">
        <v>1963</v>
      </c>
      <c r="G93" s="235">
        <v>2382</v>
      </c>
      <c r="H93" s="225"/>
      <c r="I93" s="389" t="s">
        <v>280</v>
      </c>
      <c r="J93" s="390"/>
      <c r="K93" s="275">
        <v>38</v>
      </c>
      <c r="L93" s="235">
        <v>45</v>
      </c>
      <c r="M93" s="235">
        <v>35</v>
      </c>
      <c r="N93" s="235">
        <v>10</v>
      </c>
    </row>
    <row r="94" spans="1:14" ht="13.5">
      <c r="A94" s="103"/>
      <c r="B94" s="169"/>
      <c r="C94" s="169" t="s">
        <v>234</v>
      </c>
      <c r="D94" s="275">
        <v>1848</v>
      </c>
      <c r="E94" s="235">
        <v>3051</v>
      </c>
      <c r="F94" s="235">
        <v>1561</v>
      </c>
      <c r="G94" s="235">
        <v>1490</v>
      </c>
      <c r="H94" s="225"/>
      <c r="I94" s="169"/>
      <c r="J94" s="169" t="s">
        <v>232</v>
      </c>
      <c r="K94" s="275" t="s">
        <v>255</v>
      </c>
      <c r="L94" s="235" t="s">
        <v>255</v>
      </c>
      <c r="M94" s="235" t="s">
        <v>255</v>
      </c>
      <c r="N94" s="235" t="s">
        <v>255</v>
      </c>
    </row>
    <row r="95" spans="1:14" ht="13.5">
      <c r="A95" s="103"/>
      <c r="B95" s="169"/>
      <c r="C95" s="169" t="s">
        <v>241</v>
      </c>
      <c r="D95" s="275">
        <v>2094</v>
      </c>
      <c r="E95" s="235">
        <v>3945</v>
      </c>
      <c r="F95" s="235">
        <v>1838</v>
      </c>
      <c r="G95" s="235">
        <v>2107</v>
      </c>
      <c r="H95" s="225"/>
      <c r="I95" s="169"/>
      <c r="J95" s="169" t="s">
        <v>233</v>
      </c>
      <c r="K95" s="278">
        <v>12</v>
      </c>
      <c r="L95" s="279">
        <v>17</v>
      </c>
      <c r="M95" s="279">
        <v>12</v>
      </c>
      <c r="N95" s="279">
        <v>5</v>
      </c>
    </row>
    <row r="96" spans="1:14" ht="13.5">
      <c r="A96" s="103"/>
      <c r="B96" s="169"/>
      <c r="C96" s="169" t="s">
        <v>243</v>
      </c>
      <c r="D96" s="275">
        <v>2260</v>
      </c>
      <c r="E96" s="235">
        <v>4009</v>
      </c>
      <c r="F96" s="235">
        <v>1986</v>
      </c>
      <c r="G96" s="235">
        <v>2023</v>
      </c>
      <c r="H96" s="225"/>
      <c r="I96" s="169"/>
      <c r="J96" s="169" t="s">
        <v>234</v>
      </c>
      <c r="K96" s="278">
        <v>26</v>
      </c>
      <c r="L96" s="279">
        <v>28</v>
      </c>
      <c r="M96" s="279">
        <v>23</v>
      </c>
      <c r="N96" s="279">
        <v>5</v>
      </c>
    </row>
    <row r="97" spans="1:14" ht="13.5">
      <c r="A97" s="103"/>
      <c r="B97" s="169"/>
      <c r="C97" s="169" t="s">
        <v>249</v>
      </c>
      <c r="D97" s="275">
        <v>992</v>
      </c>
      <c r="E97" s="235">
        <v>2012</v>
      </c>
      <c r="F97" s="235">
        <v>1040</v>
      </c>
      <c r="G97" s="235">
        <v>972</v>
      </c>
      <c r="H97" s="225"/>
      <c r="I97" s="169"/>
      <c r="J97" s="169" t="s">
        <v>241</v>
      </c>
      <c r="K97" s="275" t="s">
        <v>89</v>
      </c>
      <c r="L97" s="235" t="s">
        <v>89</v>
      </c>
      <c r="M97" s="235" t="s">
        <v>89</v>
      </c>
      <c r="N97" s="235" t="s">
        <v>89</v>
      </c>
    </row>
    <row r="98" spans="1:14" ht="13.5">
      <c r="A98" s="159"/>
      <c r="B98" s="76"/>
      <c r="C98" s="76" t="s">
        <v>270</v>
      </c>
      <c r="D98" s="275">
        <v>589</v>
      </c>
      <c r="E98" s="235">
        <v>1262</v>
      </c>
      <c r="F98" s="235">
        <v>623</v>
      </c>
      <c r="G98" s="235">
        <v>639</v>
      </c>
      <c r="H98" s="225"/>
      <c r="I98" s="389" t="s">
        <v>281</v>
      </c>
      <c r="J98" s="390"/>
      <c r="K98" s="275" t="s">
        <v>89</v>
      </c>
      <c r="L98" s="235" t="s">
        <v>89</v>
      </c>
      <c r="M98" s="235" t="s">
        <v>89</v>
      </c>
      <c r="N98" s="235" t="s">
        <v>89</v>
      </c>
    </row>
    <row r="99" spans="1:14" ht="13.5">
      <c r="A99" s="103"/>
      <c r="B99" s="389" t="s">
        <v>282</v>
      </c>
      <c r="C99" s="390"/>
      <c r="D99" s="275">
        <v>29834</v>
      </c>
      <c r="E99" s="235">
        <v>57502</v>
      </c>
      <c r="F99" s="235">
        <v>28896</v>
      </c>
      <c r="G99" s="235">
        <v>28606</v>
      </c>
      <c r="H99" s="225"/>
      <c r="I99" s="169"/>
      <c r="J99" s="169" t="s">
        <v>232</v>
      </c>
      <c r="K99" s="275" t="s">
        <v>89</v>
      </c>
      <c r="L99" s="235" t="s">
        <v>89</v>
      </c>
      <c r="M99" s="235" t="s">
        <v>89</v>
      </c>
      <c r="N99" s="235" t="s">
        <v>89</v>
      </c>
    </row>
    <row r="100" spans="1:14" ht="13.5">
      <c r="A100" s="103"/>
      <c r="B100" s="169"/>
      <c r="C100" s="169" t="s">
        <v>232</v>
      </c>
      <c r="D100" s="275">
        <v>2973</v>
      </c>
      <c r="E100" s="235">
        <v>5594</v>
      </c>
      <c r="F100" s="235">
        <v>2812</v>
      </c>
      <c r="G100" s="235">
        <v>2782</v>
      </c>
      <c r="H100" s="225"/>
      <c r="I100" s="169"/>
      <c r="J100" s="169" t="s">
        <v>233</v>
      </c>
      <c r="K100" s="275" t="s">
        <v>89</v>
      </c>
      <c r="L100" s="235" t="s">
        <v>89</v>
      </c>
      <c r="M100" s="235" t="s">
        <v>89</v>
      </c>
      <c r="N100" s="235" t="s">
        <v>89</v>
      </c>
    </row>
    <row r="101" spans="1:14" ht="13.5">
      <c r="A101" s="103"/>
      <c r="B101" s="169"/>
      <c r="C101" s="169" t="s">
        <v>233</v>
      </c>
      <c r="D101" s="275">
        <v>3939</v>
      </c>
      <c r="E101" s="235">
        <v>6875</v>
      </c>
      <c r="F101" s="235">
        <v>3313</v>
      </c>
      <c r="G101" s="235">
        <v>3562</v>
      </c>
      <c r="H101" s="225"/>
      <c r="I101" s="169"/>
      <c r="J101" s="169" t="s">
        <v>234</v>
      </c>
      <c r="K101" s="275" t="s">
        <v>89</v>
      </c>
      <c r="L101" s="235" t="s">
        <v>89</v>
      </c>
      <c r="M101" s="235" t="s">
        <v>89</v>
      </c>
      <c r="N101" s="235" t="s">
        <v>89</v>
      </c>
    </row>
    <row r="102" spans="1:14" ht="13.5">
      <c r="A102" s="103"/>
      <c r="B102" s="169"/>
      <c r="C102" s="169" t="s">
        <v>234</v>
      </c>
      <c r="D102" s="275">
        <v>4189</v>
      </c>
      <c r="E102" s="235">
        <v>8050</v>
      </c>
      <c r="F102" s="235">
        <v>4093</v>
      </c>
      <c r="G102" s="235">
        <v>3957</v>
      </c>
      <c r="H102" s="225"/>
      <c r="I102" s="389" t="s">
        <v>283</v>
      </c>
      <c r="J102" s="390"/>
      <c r="K102" s="275" t="s">
        <v>89</v>
      </c>
      <c r="L102" s="235" t="s">
        <v>89</v>
      </c>
      <c r="M102" s="235" t="s">
        <v>89</v>
      </c>
      <c r="N102" s="235" t="s">
        <v>89</v>
      </c>
    </row>
    <row r="103" spans="1:14" ht="13.5">
      <c r="A103" s="103"/>
      <c r="B103" s="169"/>
      <c r="C103" s="169" t="s">
        <v>241</v>
      </c>
      <c r="D103" s="275">
        <v>2337</v>
      </c>
      <c r="E103" s="235">
        <v>3970</v>
      </c>
      <c r="F103" s="235">
        <v>2018</v>
      </c>
      <c r="G103" s="235">
        <v>1952</v>
      </c>
      <c r="H103" s="225"/>
      <c r="I103" s="169"/>
      <c r="J103" s="169" t="s">
        <v>232</v>
      </c>
      <c r="K103" s="275" t="s">
        <v>89</v>
      </c>
      <c r="L103" s="235" t="s">
        <v>89</v>
      </c>
      <c r="M103" s="235" t="s">
        <v>89</v>
      </c>
      <c r="N103" s="235" t="s">
        <v>89</v>
      </c>
    </row>
    <row r="104" spans="1:14" ht="13.5">
      <c r="A104" s="103"/>
      <c r="B104" s="169"/>
      <c r="C104" s="169" t="s">
        <v>243</v>
      </c>
      <c r="D104" s="275">
        <v>3238</v>
      </c>
      <c r="E104" s="235">
        <v>5633</v>
      </c>
      <c r="F104" s="235">
        <v>2937</v>
      </c>
      <c r="G104" s="235">
        <v>2696</v>
      </c>
      <c r="H104" s="225"/>
      <c r="I104" s="169"/>
      <c r="J104" s="169" t="s">
        <v>233</v>
      </c>
      <c r="K104" s="275" t="s">
        <v>89</v>
      </c>
      <c r="L104" s="235" t="s">
        <v>89</v>
      </c>
      <c r="M104" s="235" t="s">
        <v>89</v>
      </c>
      <c r="N104" s="235" t="s">
        <v>89</v>
      </c>
    </row>
    <row r="105" spans="1:14" ht="13.5">
      <c r="A105" s="103"/>
      <c r="B105" s="169"/>
      <c r="C105" s="169" t="s">
        <v>249</v>
      </c>
      <c r="D105" s="275">
        <v>3315</v>
      </c>
      <c r="E105" s="235">
        <v>5738</v>
      </c>
      <c r="F105" s="235">
        <v>2798</v>
      </c>
      <c r="G105" s="235">
        <v>2940</v>
      </c>
      <c r="H105" s="225"/>
      <c r="I105" s="169"/>
      <c r="J105" s="169" t="s">
        <v>234</v>
      </c>
      <c r="K105" s="275" t="s">
        <v>89</v>
      </c>
      <c r="L105" s="235" t="s">
        <v>89</v>
      </c>
      <c r="M105" s="235" t="s">
        <v>89</v>
      </c>
      <c r="N105" s="235" t="s">
        <v>89</v>
      </c>
    </row>
    <row r="106" spans="1:14" ht="13.5">
      <c r="A106" s="103"/>
      <c r="B106" s="169"/>
      <c r="C106" s="169" t="s">
        <v>270</v>
      </c>
      <c r="D106" s="275">
        <v>4472</v>
      </c>
      <c r="E106" s="235">
        <v>8651</v>
      </c>
      <c r="F106" s="235">
        <v>4406</v>
      </c>
      <c r="G106" s="235">
        <v>4245</v>
      </c>
      <c r="H106" s="225"/>
      <c r="I106" s="391" t="s">
        <v>284</v>
      </c>
      <c r="J106" s="392"/>
      <c r="K106" s="275" t="s">
        <v>255</v>
      </c>
      <c r="L106" s="235" t="s">
        <v>255</v>
      </c>
      <c r="M106" s="235" t="s">
        <v>255</v>
      </c>
      <c r="N106" s="235" t="s">
        <v>255</v>
      </c>
    </row>
    <row r="107" spans="1:11" ht="13.5">
      <c r="A107" s="103"/>
      <c r="B107" s="169"/>
      <c r="C107" s="169" t="s">
        <v>274</v>
      </c>
      <c r="D107" s="275">
        <v>1089</v>
      </c>
      <c r="E107" s="235">
        <v>2152</v>
      </c>
      <c r="F107" s="235">
        <v>1101</v>
      </c>
      <c r="G107" s="235">
        <v>1051</v>
      </c>
      <c r="H107" s="223"/>
      <c r="I107" s="171"/>
      <c r="J107" s="171"/>
      <c r="K107" s="224"/>
    </row>
    <row r="108" spans="1:11" ht="13.5">
      <c r="A108" s="103"/>
      <c r="B108" s="169"/>
      <c r="C108" s="169" t="s">
        <v>285</v>
      </c>
      <c r="D108" s="275">
        <v>4282</v>
      </c>
      <c r="E108" s="235">
        <v>10839</v>
      </c>
      <c r="F108" s="235">
        <v>5418</v>
      </c>
      <c r="G108" s="235">
        <v>5421</v>
      </c>
      <c r="H108" s="223"/>
      <c r="K108" s="224"/>
    </row>
    <row r="109" spans="1:11" ht="13.5">
      <c r="A109" s="103"/>
      <c r="B109" s="389" t="s">
        <v>286</v>
      </c>
      <c r="C109" s="390"/>
      <c r="D109" s="275">
        <v>30608</v>
      </c>
      <c r="E109" s="235">
        <v>61687</v>
      </c>
      <c r="F109" s="235">
        <v>30035</v>
      </c>
      <c r="G109" s="235">
        <v>31652</v>
      </c>
      <c r="H109" s="223"/>
      <c r="K109" s="224"/>
    </row>
    <row r="110" spans="1:11" ht="13.5">
      <c r="A110" s="103"/>
      <c r="B110" s="169"/>
      <c r="C110" s="169" t="s">
        <v>232</v>
      </c>
      <c r="D110" s="275">
        <v>3424</v>
      </c>
      <c r="E110" s="235">
        <v>7108</v>
      </c>
      <c r="F110" s="235">
        <v>3464</v>
      </c>
      <c r="G110" s="235">
        <v>3644</v>
      </c>
      <c r="H110" s="223"/>
      <c r="K110" s="224"/>
    </row>
    <row r="111" spans="1:11" ht="13.5">
      <c r="A111" s="103"/>
      <c r="B111" s="169"/>
      <c r="C111" s="169" t="s">
        <v>233</v>
      </c>
      <c r="D111" s="275">
        <v>2732</v>
      </c>
      <c r="E111" s="235">
        <v>5250</v>
      </c>
      <c r="F111" s="235">
        <v>2618</v>
      </c>
      <c r="G111" s="235">
        <v>2632</v>
      </c>
      <c r="H111" s="223"/>
      <c r="K111" s="224"/>
    </row>
    <row r="112" spans="1:11" ht="13.5">
      <c r="A112" s="103"/>
      <c r="B112" s="169"/>
      <c r="C112" s="169" t="s">
        <v>234</v>
      </c>
      <c r="D112" s="275">
        <v>2331</v>
      </c>
      <c r="E112" s="235">
        <v>5159</v>
      </c>
      <c r="F112" s="235">
        <v>2475</v>
      </c>
      <c r="G112" s="235">
        <v>2684</v>
      </c>
      <c r="H112" s="223"/>
      <c r="K112" s="224"/>
    </row>
    <row r="113" spans="1:11" ht="13.5">
      <c r="A113" s="103"/>
      <c r="B113" s="169"/>
      <c r="C113" s="169" t="s">
        <v>241</v>
      </c>
      <c r="D113" s="275">
        <v>4461</v>
      </c>
      <c r="E113" s="235">
        <v>8123</v>
      </c>
      <c r="F113" s="235">
        <v>4020</v>
      </c>
      <c r="G113" s="235">
        <v>4103</v>
      </c>
      <c r="H113" s="223"/>
      <c r="K113" s="224"/>
    </row>
    <row r="114" spans="1:11" ht="13.5">
      <c r="A114" s="103"/>
      <c r="B114" s="169"/>
      <c r="C114" s="169" t="s">
        <v>243</v>
      </c>
      <c r="D114" s="275">
        <v>3542</v>
      </c>
      <c r="E114" s="235">
        <v>6591</v>
      </c>
      <c r="F114" s="235">
        <v>3125</v>
      </c>
      <c r="G114" s="235">
        <v>3466</v>
      </c>
      <c r="H114" s="223"/>
      <c r="K114" s="224"/>
    </row>
    <row r="115" spans="1:11" ht="13.5">
      <c r="A115" s="103"/>
      <c r="B115" s="169"/>
      <c r="C115" s="169" t="s">
        <v>249</v>
      </c>
      <c r="D115" s="275">
        <v>4695</v>
      </c>
      <c r="E115" s="235">
        <v>9585</v>
      </c>
      <c r="F115" s="235">
        <v>4688</v>
      </c>
      <c r="G115" s="235">
        <v>4897</v>
      </c>
      <c r="H115" s="223"/>
      <c r="K115" s="224"/>
    </row>
    <row r="116" spans="1:11" ht="13.5">
      <c r="A116" s="103"/>
      <c r="B116" s="169"/>
      <c r="C116" s="169" t="s">
        <v>270</v>
      </c>
      <c r="D116" s="275">
        <v>3895</v>
      </c>
      <c r="E116" s="235">
        <v>7968</v>
      </c>
      <c r="F116" s="235">
        <v>3954</v>
      </c>
      <c r="G116" s="235">
        <v>4014</v>
      </c>
      <c r="H116" s="223"/>
      <c r="K116" s="224"/>
    </row>
    <row r="117" spans="1:11" ht="13.5">
      <c r="A117" s="103"/>
      <c r="B117" s="169"/>
      <c r="C117" s="169" t="s">
        <v>274</v>
      </c>
      <c r="D117" s="275">
        <v>3978</v>
      </c>
      <c r="E117" s="235">
        <v>8315</v>
      </c>
      <c r="F117" s="235">
        <v>4098</v>
      </c>
      <c r="G117" s="235">
        <v>4217</v>
      </c>
      <c r="H117" s="223"/>
      <c r="K117" s="224"/>
    </row>
    <row r="118" spans="1:14" ht="13.5">
      <c r="A118" s="173"/>
      <c r="B118" s="181"/>
      <c r="C118" s="181" t="s">
        <v>285</v>
      </c>
      <c r="D118" s="276">
        <v>1550</v>
      </c>
      <c r="E118" s="277">
        <v>3588</v>
      </c>
      <c r="F118" s="277">
        <v>1593</v>
      </c>
      <c r="G118" s="277">
        <v>1995</v>
      </c>
      <c r="H118" s="227"/>
      <c r="I118" s="228"/>
      <c r="J118" s="228"/>
      <c r="K118" s="229"/>
      <c r="L118" s="228"/>
      <c r="M118" s="228"/>
      <c r="N118" s="228"/>
    </row>
    <row r="119" ht="7.5" customHeight="1"/>
    <row r="120" ht="13.5">
      <c r="A120" s="176" t="s">
        <v>313</v>
      </c>
    </row>
    <row r="162" spans="2:3" ht="13.5">
      <c r="B162" s="114"/>
      <c r="C162" s="114"/>
    </row>
  </sheetData>
  <sheetProtection/>
  <mergeCells count="61">
    <mergeCell ref="I106:J106"/>
    <mergeCell ref="B109:C109"/>
    <mergeCell ref="I89:J89"/>
    <mergeCell ref="B91:C91"/>
    <mergeCell ref="I93:J93"/>
    <mergeCell ref="I98:J98"/>
    <mergeCell ref="B99:C99"/>
    <mergeCell ref="I102:J102"/>
    <mergeCell ref="I72:J72"/>
    <mergeCell ref="B75:C75"/>
    <mergeCell ref="B78:C78"/>
    <mergeCell ref="B81:C81"/>
    <mergeCell ref="I81:J81"/>
    <mergeCell ref="B84:C84"/>
    <mergeCell ref="B64:C64"/>
    <mergeCell ref="I64:J64"/>
    <mergeCell ref="B68:C68"/>
    <mergeCell ref="B69:C69"/>
    <mergeCell ref="B70:C70"/>
    <mergeCell ref="B71:C71"/>
    <mergeCell ref="B54:C54"/>
    <mergeCell ref="A59:N59"/>
    <mergeCell ref="A62:C63"/>
    <mergeCell ref="D62:D63"/>
    <mergeCell ref="E62:G62"/>
    <mergeCell ref="H62:J63"/>
    <mergeCell ref="K62:K63"/>
    <mergeCell ref="L62:N62"/>
    <mergeCell ref="I45:J45"/>
    <mergeCell ref="B47:C47"/>
    <mergeCell ref="I49:J49"/>
    <mergeCell ref="B50:C50"/>
    <mergeCell ref="I52:J52"/>
    <mergeCell ref="B53:C53"/>
    <mergeCell ref="B35:C35"/>
    <mergeCell ref="I37:J37"/>
    <mergeCell ref="B40:C40"/>
    <mergeCell ref="I40:J40"/>
    <mergeCell ref="B41:C41"/>
    <mergeCell ref="B44:C44"/>
    <mergeCell ref="B19:C19"/>
    <mergeCell ref="I19:J19"/>
    <mergeCell ref="I23:J23"/>
    <mergeCell ref="B25:C25"/>
    <mergeCell ref="I26:J26"/>
    <mergeCell ref="B30:C30"/>
    <mergeCell ref="I30:J30"/>
    <mergeCell ref="A6:C6"/>
    <mergeCell ref="B8:C8"/>
    <mergeCell ref="I8:J8"/>
    <mergeCell ref="I11:J11"/>
    <mergeCell ref="B12:C12"/>
    <mergeCell ref="B15:C15"/>
    <mergeCell ref="I15:J15"/>
    <mergeCell ref="A1:N1"/>
    <mergeCell ref="A4:C5"/>
    <mergeCell ref="D4:D5"/>
    <mergeCell ref="E4:G4"/>
    <mergeCell ref="H4:J5"/>
    <mergeCell ref="K4:K5"/>
    <mergeCell ref="L4:N4"/>
  </mergeCells>
  <dataValidations count="1">
    <dataValidation allowBlank="1" showInputMessage="1" showErrorMessage="1" imeMode="hiragana" sqref="A3 A6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&amp;C&amp;P / &amp;N ページ</oddFoot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SheetLayoutView="100" zoomScalePageLayoutView="0" workbookViewId="0" topLeftCell="A1">
      <pane ySplit="4" topLeftCell="A5" activePane="bottomLeft" state="frozen"/>
      <selection pane="topLeft" activeCell="I209" sqref="I209"/>
      <selection pane="bottomLeft" activeCell="A1" sqref="A1:U1"/>
    </sheetView>
  </sheetViews>
  <sheetFormatPr defaultColWidth="9.00390625" defaultRowHeight="13.5"/>
  <cols>
    <col min="1" max="1" width="3.125" style="25" customWidth="1"/>
    <col min="2" max="3" width="3.125" style="26" customWidth="1"/>
    <col min="4" max="4" width="2.50390625" style="1" customWidth="1"/>
    <col min="5" max="7" width="8.125" style="1" customWidth="1"/>
    <col min="8" max="10" width="3.125" style="1" customWidth="1"/>
    <col min="11" max="11" width="2.50390625" style="1" customWidth="1"/>
    <col min="12" max="14" width="6.875" style="1" customWidth="1"/>
    <col min="15" max="17" width="3.125" style="1" customWidth="1"/>
    <col min="18" max="18" width="2.50390625" style="1" customWidth="1"/>
    <col min="19" max="21" width="8.625" style="1" customWidth="1"/>
    <col min="22" max="16384" width="9.00390625" style="1" customWidth="1"/>
  </cols>
  <sheetData>
    <row r="1" spans="1:21" ht="16.5" customHeight="1">
      <c r="A1" s="399" t="s">
        <v>214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2" spans="1:21" ht="16.5" customHeight="1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18" ht="18" customHeight="1" thickBot="1">
      <c r="A3" s="71" t="s">
        <v>22</v>
      </c>
      <c r="B3" s="11"/>
      <c r="C3" s="11"/>
      <c r="E3" s="72" t="s">
        <v>304</v>
      </c>
      <c r="G3" s="2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ht="24.75" customHeight="1" thickTop="1">
      <c r="A4" s="403" t="s">
        <v>72</v>
      </c>
      <c r="B4" s="404"/>
      <c r="C4" s="404"/>
      <c r="D4" s="353"/>
      <c r="E4" s="23" t="s">
        <v>28</v>
      </c>
      <c r="F4" s="2" t="s">
        <v>29</v>
      </c>
      <c r="G4" s="23" t="s">
        <v>30</v>
      </c>
      <c r="H4" s="405" t="s">
        <v>72</v>
      </c>
      <c r="I4" s="404"/>
      <c r="J4" s="404"/>
      <c r="K4" s="353"/>
      <c r="L4" s="23" t="s">
        <v>28</v>
      </c>
      <c r="M4" s="2" t="s">
        <v>29</v>
      </c>
      <c r="N4" s="23" t="s">
        <v>30</v>
      </c>
      <c r="O4" s="405" t="s">
        <v>72</v>
      </c>
      <c r="P4" s="404"/>
      <c r="Q4" s="404"/>
      <c r="R4" s="353"/>
      <c r="S4" s="23" t="s">
        <v>28</v>
      </c>
      <c r="T4" s="2" t="s">
        <v>29</v>
      </c>
      <c r="U4" s="23" t="s">
        <v>30</v>
      </c>
    </row>
    <row r="5" spans="1:23" ht="12.75" customHeight="1">
      <c r="A5" s="400" t="s">
        <v>28</v>
      </c>
      <c r="B5" s="401"/>
      <c r="C5" s="401"/>
      <c r="D5" s="402"/>
      <c r="E5" s="24">
        <v>498109</v>
      </c>
      <c r="F5" s="24">
        <v>246750</v>
      </c>
      <c r="G5" s="24">
        <v>251359</v>
      </c>
      <c r="H5" s="120"/>
      <c r="I5" s="15"/>
      <c r="J5" s="15"/>
      <c r="K5" s="121"/>
      <c r="L5" s="122"/>
      <c r="M5" s="122"/>
      <c r="N5" s="122"/>
      <c r="O5" s="120"/>
      <c r="P5" s="15"/>
      <c r="Q5" s="15"/>
      <c r="R5" s="121"/>
      <c r="S5" s="122"/>
      <c r="T5" s="122"/>
      <c r="U5" s="122"/>
      <c r="V5" s="20"/>
      <c r="W5" s="21"/>
    </row>
    <row r="6" spans="1:22" ht="12" customHeight="1">
      <c r="A6" s="123"/>
      <c r="B6" s="17"/>
      <c r="C6" s="17"/>
      <c r="D6" s="121"/>
      <c r="E6" s="24"/>
      <c r="F6" s="24"/>
      <c r="G6" s="280"/>
      <c r="H6" s="120"/>
      <c r="I6" s="20"/>
      <c r="J6" s="20"/>
      <c r="K6" s="121"/>
      <c r="L6" s="119"/>
      <c r="M6" s="16"/>
      <c r="N6" s="124"/>
      <c r="O6" s="120"/>
      <c r="P6" s="20"/>
      <c r="Q6" s="20"/>
      <c r="R6" s="121"/>
      <c r="S6" s="119"/>
      <c r="T6" s="16"/>
      <c r="U6" s="16"/>
      <c r="V6" s="20"/>
    </row>
    <row r="7" spans="1:22" ht="12" customHeight="1">
      <c r="A7" s="123" t="s">
        <v>215</v>
      </c>
      <c r="B7" s="17" t="s">
        <v>216</v>
      </c>
      <c r="C7" s="17">
        <v>4</v>
      </c>
      <c r="D7" s="121" t="s">
        <v>73</v>
      </c>
      <c r="E7" s="24">
        <f>SUM(E9:E13)</f>
        <v>23365</v>
      </c>
      <c r="F7" s="24">
        <f>SUM(F9:F13)</f>
        <v>12007</v>
      </c>
      <c r="G7" s="24">
        <f>SUM(G9:G13)</f>
        <v>11358</v>
      </c>
      <c r="H7" s="125">
        <v>35</v>
      </c>
      <c r="I7" s="17" t="s">
        <v>74</v>
      </c>
      <c r="J7" s="15">
        <v>39</v>
      </c>
      <c r="K7" s="121" t="s">
        <v>73</v>
      </c>
      <c r="L7" s="24">
        <f>SUM(L9:L13)</f>
        <v>43031</v>
      </c>
      <c r="M7" s="24">
        <f>SUM(M9:M13)</f>
        <v>21622</v>
      </c>
      <c r="N7" s="24">
        <f>SUM(N9:N13)</f>
        <v>21409</v>
      </c>
      <c r="O7" s="125">
        <v>70</v>
      </c>
      <c r="P7" s="17" t="s">
        <v>74</v>
      </c>
      <c r="Q7" s="15">
        <v>74</v>
      </c>
      <c r="R7" s="121" t="s">
        <v>73</v>
      </c>
      <c r="S7" s="24">
        <f>SUM(S9:S13)</f>
        <v>26023</v>
      </c>
      <c r="T7" s="24">
        <f>SUM(T9:T13)</f>
        <v>12042</v>
      </c>
      <c r="U7" s="24">
        <f>SUM(U9:U13)</f>
        <v>13981</v>
      </c>
      <c r="V7" s="20"/>
    </row>
    <row r="8" spans="1:22" ht="12" customHeight="1">
      <c r="A8" s="123"/>
      <c r="B8" s="17"/>
      <c r="C8" s="17"/>
      <c r="D8" s="121"/>
      <c r="E8" s="24"/>
      <c r="F8" s="24"/>
      <c r="G8" s="24"/>
      <c r="H8" s="120"/>
      <c r="I8" s="15"/>
      <c r="J8" s="15"/>
      <c r="K8" s="121"/>
      <c r="L8" s="24"/>
      <c r="M8" s="24"/>
      <c r="N8" s="24"/>
      <c r="O8" s="120"/>
      <c r="P8" s="15"/>
      <c r="Q8" s="15"/>
      <c r="R8" s="121"/>
      <c r="S8" s="24"/>
      <c r="T8" s="24"/>
      <c r="U8" s="24"/>
      <c r="V8" s="20"/>
    </row>
    <row r="9" spans="1:22" ht="12" customHeight="1">
      <c r="A9" s="123"/>
      <c r="B9" s="17">
        <v>0</v>
      </c>
      <c r="C9" s="17"/>
      <c r="D9" s="121"/>
      <c r="E9" s="24">
        <v>4806</v>
      </c>
      <c r="F9" s="24">
        <v>2471</v>
      </c>
      <c r="G9" s="24">
        <v>2335</v>
      </c>
      <c r="H9" s="120"/>
      <c r="I9" s="15">
        <v>35</v>
      </c>
      <c r="J9" s="15"/>
      <c r="K9" s="121"/>
      <c r="L9" s="24">
        <v>8236</v>
      </c>
      <c r="M9" s="24">
        <v>4093</v>
      </c>
      <c r="N9" s="24">
        <v>4143</v>
      </c>
      <c r="O9" s="120"/>
      <c r="P9" s="15">
        <v>70</v>
      </c>
      <c r="Q9" s="15"/>
      <c r="R9" s="121"/>
      <c r="S9" s="24">
        <v>4416</v>
      </c>
      <c r="T9" s="24">
        <v>2090</v>
      </c>
      <c r="U9" s="24">
        <v>2326</v>
      </c>
      <c r="V9" s="20"/>
    </row>
    <row r="10" spans="1:22" ht="12" customHeight="1">
      <c r="A10" s="123"/>
      <c r="B10" s="17">
        <v>1</v>
      </c>
      <c r="C10" s="17"/>
      <c r="D10" s="121"/>
      <c r="E10" s="24">
        <v>4751</v>
      </c>
      <c r="F10" s="24">
        <v>2411</v>
      </c>
      <c r="G10" s="24">
        <v>2340</v>
      </c>
      <c r="H10" s="120"/>
      <c r="I10" s="15">
        <v>36</v>
      </c>
      <c r="J10" s="15"/>
      <c r="K10" s="121"/>
      <c r="L10" s="24">
        <v>8440</v>
      </c>
      <c r="M10" s="24">
        <v>4186</v>
      </c>
      <c r="N10" s="24">
        <v>4254</v>
      </c>
      <c r="O10" s="120"/>
      <c r="P10" s="15">
        <v>71</v>
      </c>
      <c r="Q10" s="15"/>
      <c r="R10" s="121"/>
      <c r="S10" s="24">
        <v>5529</v>
      </c>
      <c r="T10" s="24">
        <v>2596</v>
      </c>
      <c r="U10" s="24">
        <v>2933</v>
      </c>
      <c r="V10" s="20"/>
    </row>
    <row r="11" spans="1:22" ht="12" customHeight="1">
      <c r="A11" s="123"/>
      <c r="B11" s="17">
        <v>2</v>
      </c>
      <c r="C11" s="17"/>
      <c r="D11" s="121"/>
      <c r="E11" s="24">
        <v>4762</v>
      </c>
      <c r="F11" s="24">
        <v>2468</v>
      </c>
      <c r="G11" s="24">
        <v>2294</v>
      </c>
      <c r="H11" s="120"/>
      <c r="I11" s="15">
        <v>37</v>
      </c>
      <c r="J11" s="15"/>
      <c r="K11" s="121"/>
      <c r="L11" s="24">
        <v>8657</v>
      </c>
      <c r="M11" s="24">
        <v>4371</v>
      </c>
      <c r="N11" s="24">
        <v>4286</v>
      </c>
      <c r="O11" s="120"/>
      <c r="P11" s="15">
        <v>72</v>
      </c>
      <c r="Q11" s="15"/>
      <c r="R11" s="121"/>
      <c r="S11" s="24">
        <v>5447</v>
      </c>
      <c r="T11" s="24">
        <v>2520</v>
      </c>
      <c r="U11" s="24">
        <v>2927</v>
      </c>
      <c r="V11" s="20"/>
    </row>
    <row r="12" spans="1:22" ht="12" customHeight="1">
      <c r="A12" s="123"/>
      <c r="B12" s="17">
        <v>3</v>
      </c>
      <c r="C12" s="17"/>
      <c r="D12" s="121"/>
      <c r="E12" s="24">
        <v>4623</v>
      </c>
      <c r="F12" s="24">
        <v>2357</v>
      </c>
      <c r="G12" s="24">
        <v>2266</v>
      </c>
      <c r="H12" s="120"/>
      <c r="I12" s="15">
        <v>38</v>
      </c>
      <c r="J12" s="15"/>
      <c r="K12" s="121"/>
      <c r="L12" s="24">
        <v>8746</v>
      </c>
      <c r="M12" s="24">
        <v>4383</v>
      </c>
      <c r="N12" s="24">
        <v>4363</v>
      </c>
      <c r="O12" s="120"/>
      <c r="P12" s="15">
        <v>73</v>
      </c>
      <c r="Q12" s="15"/>
      <c r="R12" s="121"/>
      <c r="S12" s="24">
        <v>5415</v>
      </c>
      <c r="T12" s="24">
        <v>2419</v>
      </c>
      <c r="U12" s="24">
        <v>2996</v>
      </c>
      <c r="V12" s="20"/>
    </row>
    <row r="13" spans="1:22" ht="12" customHeight="1">
      <c r="A13" s="123"/>
      <c r="B13" s="17">
        <v>4</v>
      </c>
      <c r="C13" s="17"/>
      <c r="D13" s="121"/>
      <c r="E13" s="24">
        <v>4423</v>
      </c>
      <c r="F13" s="24">
        <v>2300</v>
      </c>
      <c r="G13" s="24">
        <v>2123</v>
      </c>
      <c r="H13" s="120"/>
      <c r="I13" s="15">
        <v>39</v>
      </c>
      <c r="J13" s="15"/>
      <c r="K13" s="121"/>
      <c r="L13" s="24">
        <v>8952</v>
      </c>
      <c r="M13" s="24">
        <v>4589</v>
      </c>
      <c r="N13" s="24">
        <v>4363</v>
      </c>
      <c r="O13" s="120"/>
      <c r="P13" s="15">
        <v>74</v>
      </c>
      <c r="Q13" s="15"/>
      <c r="R13" s="121"/>
      <c r="S13" s="24">
        <v>5216</v>
      </c>
      <c r="T13" s="24">
        <v>2417</v>
      </c>
      <c r="U13" s="24">
        <v>2799</v>
      </c>
      <c r="V13" s="20"/>
    </row>
    <row r="14" spans="1:22" ht="12" customHeight="1">
      <c r="A14" s="123"/>
      <c r="B14" s="17"/>
      <c r="C14" s="17"/>
      <c r="D14" s="121"/>
      <c r="E14" s="24"/>
      <c r="F14" s="24"/>
      <c r="G14" s="24"/>
      <c r="H14" s="120"/>
      <c r="I14" s="15"/>
      <c r="J14" s="15"/>
      <c r="K14" s="121"/>
      <c r="L14" s="24"/>
      <c r="M14" s="24"/>
      <c r="N14" s="24"/>
      <c r="O14" s="120"/>
      <c r="P14" s="15"/>
      <c r="Q14" s="15"/>
      <c r="R14" s="121"/>
      <c r="S14" s="24"/>
      <c r="T14" s="24"/>
      <c r="U14" s="24"/>
      <c r="V14" s="20"/>
    </row>
    <row r="15" spans="1:22" ht="12" customHeight="1">
      <c r="A15" s="123" t="s">
        <v>75</v>
      </c>
      <c r="B15" s="17" t="s">
        <v>74</v>
      </c>
      <c r="C15" s="17">
        <v>9</v>
      </c>
      <c r="D15" s="121" t="s">
        <v>76</v>
      </c>
      <c r="E15" s="24">
        <f>SUM(E17:E21)</f>
        <v>20730</v>
      </c>
      <c r="F15" s="24">
        <f>SUM(F17:F21)</f>
        <v>10547</v>
      </c>
      <c r="G15" s="24">
        <f>SUM(G17:G21)</f>
        <v>10183</v>
      </c>
      <c r="H15" s="125">
        <v>40</v>
      </c>
      <c r="I15" s="17" t="s">
        <v>74</v>
      </c>
      <c r="J15" s="15">
        <v>44</v>
      </c>
      <c r="K15" s="121" t="s">
        <v>76</v>
      </c>
      <c r="L15" s="24">
        <f>SUM(L17:L21)</f>
        <v>48879</v>
      </c>
      <c r="M15" s="24">
        <f>SUM(M17:M21)</f>
        <v>24761</v>
      </c>
      <c r="N15" s="24">
        <f>SUM(N17:N21)</f>
        <v>24118</v>
      </c>
      <c r="O15" s="125">
        <v>75</v>
      </c>
      <c r="P15" s="17" t="s">
        <v>74</v>
      </c>
      <c r="Q15" s="15">
        <v>79</v>
      </c>
      <c r="R15" s="121" t="s">
        <v>76</v>
      </c>
      <c r="S15" s="24">
        <f>SUM(S17:S21)</f>
        <v>20509</v>
      </c>
      <c r="T15" s="24">
        <f>SUM(T17:T21)</f>
        <v>8952</v>
      </c>
      <c r="U15" s="24">
        <f>SUM(U17:U21)</f>
        <v>11557</v>
      </c>
      <c r="V15" s="20"/>
    </row>
    <row r="16" spans="1:22" ht="12" customHeight="1">
      <c r="A16" s="123"/>
      <c r="B16" s="17"/>
      <c r="C16" s="17"/>
      <c r="D16" s="121"/>
      <c r="E16" s="24"/>
      <c r="F16" s="24"/>
      <c r="G16" s="24"/>
      <c r="H16" s="120"/>
      <c r="I16" s="15"/>
      <c r="J16" s="15"/>
      <c r="K16" s="121"/>
      <c r="L16" s="24"/>
      <c r="M16" s="24"/>
      <c r="N16" s="24"/>
      <c r="O16" s="120"/>
      <c r="P16" s="15"/>
      <c r="Q16" s="15"/>
      <c r="R16" s="121"/>
      <c r="S16" s="24"/>
      <c r="T16" s="24"/>
      <c r="U16" s="24"/>
      <c r="V16" s="20"/>
    </row>
    <row r="17" spans="1:22" ht="12" customHeight="1">
      <c r="A17" s="123"/>
      <c r="B17" s="17">
        <v>5</v>
      </c>
      <c r="C17" s="17"/>
      <c r="D17" s="121"/>
      <c r="E17" s="24">
        <v>4469</v>
      </c>
      <c r="F17" s="24">
        <v>2246</v>
      </c>
      <c r="G17" s="24">
        <v>2223</v>
      </c>
      <c r="H17" s="120"/>
      <c r="I17" s="15">
        <v>40</v>
      </c>
      <c r="J17" s="15"/>
      <c r="K17" s="121"/>
      <c r="L17" s="24">
        <v>9558</v>
      </c>
      <c r="M17" s="24">
        <v>4798</v>
      </c>
      <c r="N17" s="24">
        <v>4760</v>
      </c>
      <c r="O17" s="120"/>
      <c r="P17" s="15">
        <v>75</v>
      </c>
      <c r="Q17" s="15"/>
      <c r="R17" s="121"/>
      <c r="S17" s="24">
        <v>4759</v>
      </c>
      <c r="T17" s="24">
        <v>2142</v>
      </c>
      <c r="U17" s="24">
        <v>2617</v>
      </c>
      <c r="V17" s="20"/>
    </row>
    <row r="18" spans="1:22" ht="12" customHeight="1">
      <c r="A18" s="123"/>
      <c r="B18" s="17">
        <v>6</v>
      </c>
      <c r="C18" s="17"/>
      <c r="D18" s="121"/>
      <c r="E18" s="24">
        <v>4275</v>
      </c>
      <c r="F18" s="24">
        <v>2155</v>
      </c>
      <c r="G18" s="24">
        <v>2120</v>
      </c>
      <c r="H18" s="120"/>
      <c r="I18" s="15">
        <v>41</v>
      </c>
      <c r="J18" s="15"/>
      <c r="K18" s="121"/>
      <c r="L18" s="24">
        <v>9839</v>
      </c>
      <c r="M18" s="24">
        <v>4955</v>
      </c>
      <c r="N18" s="24">
        <v>4884</v>
      </c>
      <c r="O18" s="120"/>
      <c r="P18" s="15">
        <v>76</v>
      </c>
      <c r="Q18" s="15"/>
      <c r="R18" s="121"/>
      <c r="S18" s="24">
        <v>3868</v>
      </c>
      <c r="T18" s="24">
        <v>1714</v>
      </c>
      <c r="U18" s="24">
        <v>2154</v>
      </c>
      <c r="V18" s="20"/>
    </row>
    <row r="19" spans="1:22" ht="12" customHeight="1">
      <c r="A19" s="123"/>
      <c r="B19" s="17">
        <v>7</v>
      </c>
      <c r="C19" s="17"/>
      <c r="D19" s="121"/>
      <c r="E19" s="24">
        <v>4154</v>
      </c>
      <c r="F19" s="24">
        <v>2127</v>
      </c>
      <c r="G19" s="24">
        <v>2027</v>
      </c>
      <c r="H19" s="120"/>
      <c r="I19" s="15">
        <v>42</v>
      </c>
      <c r="J19" s="15"/>
      <c r="K19" s="121"/>
      <c r="L19" s="24">
        <v>10104</v>
      </c>
      <c r="M19" s="24">
        <v>5176</v>
      </c>
      <c r="N19" s="24">
        <v>4928</v>
      </c>
      <c r="O19" s="120"/>
      <c r="P19" s="15">
        <v>77</v>
      </c>
      <c r="Q19" s="15"/>
      <c r="R19" s="121"/>
      <c r="S19" s="24">
        <v>4107</v>
      </c>
      <c r="T19" s="24">
        <v>1784</v>
      </c>
      <c r="U19" s="24">
        <v>2323</v>
      </c>
      <c r="V19" s="20"/>
    </row>
    <row r="20" spans="1:22" ht="12" customHeight="1">
      <c r="A20" s="123"/>
      <c r="B20" s="17">
        <v>8</v>
      </c>
      <c r="C20" s="17"/>
      <c r="D20" s="121"/>
      <c r="E20" s="24">
        <v>4077</v>
      </c>
      <c r="F20" s="24">
        <v>2095</v>
      </c>
      <c r="G20" s="24">
        <v>1982</v>
      </c>
      <c r="H20" s="120"/>
      <c r="I20" s="15">
        <v>43</v>
      </c>
      <c r="J20" s="15"/>
      <c r="K20" s="121"/>
      <c r="L20" s="24">
        <v>9891</v>
      </c>
      <c r="M20" s="24">
        <v>5027</v>
      </c>
      <c r="N20" s="24">
        <v>4864</v>
      </c>
      <c r="O20" s="120"/>
      <c r="P20" s="15">
        <v>78</v>
      </c>
      <c r="Q20" s="15"/>
      <c r="R20" s="121"/>
      <c r="S20" s="24">
        <v>3925</v>
      </c>
      <c r="T20" s="24">
        <v>1683</v>
      </c>
      <c r="U20" s="24">
        <v>2242</v>
      </c>
      <c r="V20" s="20"/>
    </row>
    <row r="21" spans="1:22" ht="12" customHeight="1">
      <c r="A21" s="123"/>
      <c r="B21" s="17">
        <v>9</v>
      </c>
      <c r="C21" s="17"/>
      <c r="D21" s="121"/>
      <c r="E21" s="24">
        <v>3755</v>
      </c>
      <c r="F21" s="24">
        <v>1924</v>
      </c>
      <c r="G21" s="24">
        <v>1831</v>
      </c>
      <c r="H21" s="120"/>
      <c r="I21" s="15">
        <v>44</v>
      </c>
      <c r="J21" s="15"/>
      <c r="K21" s="121"/>
      <c r="L21" s="24">
        <v>9487</v>
      </c>
      <c r="M21" s="24">
        <v>4805</v>
      </c>
      <c r="N21" s="24">
        <v>4682</v>
      </c>
      <c r="O21" s="120"/>
      <c r="P21" s="15">
        <v>79</v>
      </c>
      <c r="Q21" s="15"/>
      <c r="R21" s="121"/>
      <c r="S21" s="24">
        <v>3850</v>
      </c>
      <c r="T21" s="24">
        <v>1629</v>
      </c>
      <c r="U21" s="24">
        <v>2221</v>
      </c>
      <c r="V21" s="20"/>
    </row>
    <row r="22" spans="1:22" ht="12" customHeight="1">
      <c r="A22" s="123"/>
      <c r="B22" s="17"/>
      <c r="C22" s="17"/>
      <c r="D22" s="121"/>
      <c r="E22" s="24"/>
      <c r="F22" s="24"/>
      <c r="G22" s="24"/>
      <c r="H22" s="120"/>
      <c r="I22" s="15"/>
      <c r="J22" s="15"/>
      <c r="K22" s="121"/>
      <c r="L22" s="24"/>
      <c r="M22" s="24"/>
      <c r="N22" s="24"/>
      <c r="O22" s="120"/>
      <c r="P22" s="15"/>
      <c r="Q22" s="15"/>
      <c r="R22" s="121"/>
      <c r="S22" s="24"/>
      <c r="T22" s="24"/>
      <c r="U22" s="24"/>
      <c r="V22" s="20"/>
    </row>
    <row r="23" spans="1:22" ht="12" customHeight="1">
      <c r="A23" s="123" t="s">
        <v>77</v>
      </c>
      <c r="B23" s="17" t="s">
        <v>74</v>
      </c>
      <c r="C23" s="17">
        <v>14</v>
      </c>
      <c r="D23" s="121" t="s">
        <v>76</v>
      </c>
      <c r="E23" s="24">
        <f>SUM(E25:E29)</f>
        <v>18255</v>
      </c>
      <c r="F23" s="24">
        <f>SUM(F25:F29)</f>
        <v>9441</v>
      </c>
      <c r="G23" s="24">
        <f>SUM(G25:G29)</f>
        <v>8814</v>
      </c>
      <c r="H23" s="125">
        <v>45</v>
      </c>
      <c r="I23" s="17" t="s">
        <v>74</v>
      </c>
      <c r="J23" s="15">
        <v>49</v>
      </c>
      <c r="K23" s="121" t="s">
        <v>76</v>
      </c>
      <c r="L23" s="24">
        <f>SUM(L25:L29)</f>
        <v>41680</v>
      </c>
      <c r="M23" s="24">
        <f>SUM(M25:M29)</f>
        <v>21672</v>
      </c>
      <c r="N23" s="24">
        <f>SUM(N25:N29)</f>
        <v>20008</v>
      </c>
      <c r="O23" s="125">
        <v>80</v>
      </c>
      <c r="P23" s="17" t="s">
        <v>74</v>
      </c>
      <c r="Q23" s="15">
        <v>84</v>
      </c>
      <c r="R23" s="121" t="s">
        <v>76</v>
      </c>
      <c r="S23" s="24">
        <f>SUM(S25:S29)</f>
        <v>14642</v>
      </c>
      <c r="T23" s="24">
        <f>SUM(T25:T29)</f>
        <v>5791</v>
      </c>
      <c r="U23" s="24">
        <f>SUM(U25:U29)</f>
        <v>8851</v>
      </c>
      <c r="V23" s="20"/>
    </row>
    <row r="24" spans="1:22" ht="12" customHeight="1">
      <c r="A24" s="123"/>
      <c r="B24" s="17"/>
      <c r="C24" s="17"/>
      <c r="D24" s="121"/>
      <c r="E24" s="24"/>
      <c r="F24" s="24"/>
      <c r="G24" s="24"/>
      <c r="H24" s="120"/>
      <c r="I24" s="15"/>
      <c r="J24" s="15"/>
      <c r="K24" s="121"/>
      <c r="L24" s="24"/>
      <c r="M24" s="24"/>
      <c r="N24" s="24"/>
      <c r="O24" s="120"/>
      <c r="P24" s="15"/>
      <c r="Q24" s="15"/>
      <c r="R24" s="121"/>
      <c r="S24" s="24"/>
      <c r="T24" s="24"/>
      <c r="U24" s="24"/>
      <c r="V24" s="20"/>
    </row>
    <row r="25" spans="1:22" ht="12" customHeight="1">
      <c r="A25" s="123"/>
      <c r="B25" s="17">
        <v>10</v>
      </c>
      <c r="C25" s="17"/>
      <c r="D25" s="121"/>
      <c r="E25" s="24">
        <v>3792</v>
      </c>
      <c r="F25" s="24">
        <v>1922</v>
      </c>
      <c r="G25" s="24">
        <v>1870</v>
      </c>
      <c r="H25" s="120"/>
      <c r="I25" s="15">
        <v>45</v>
      </c>
      <c r="J25" s="15"/>
      <c r="K25" s="121"/>
      <c r="L25" s="24">
        <v>9399</v>
      </c>
      <c r="M25" s="24">
        <v>4796</v>
      </c>
      <c r="N25" s="24">
        <v>4603</v>
      </c>
      <c r="O25" s="120"/>
      <c r="P25" s="15">
        <v>80</v>
      </c>
      <c r="Q25" s="15"/>
      <c r="R25" s="121"/>
      <c r="S25" s="24">
        <v>3722</v>
      </c>
      <c r="T25" s="24">
        <v>1524</v>
      </c>
      <c r="U25" s="24">
        <v>2198</v>
      </c>
      <c r="V25" s="20"/>
    </row>
    <row r="26" spans="1:22" ht="12" customHeight="1">
      <c r="A26" s="123"/>
      <c r="B26" s="17">
        <v>11</v>
      </c>
      <c r="C26" s="17"/>
      <c r="D26" s="121"/>
      <c r="E26" s="24">
        <v>3689</v>
      </c>
      <c r="F26" s="24">
        <v>1918</v>
      </c>
      <c r="G26" s="24">
        <v>1771</v>
      </c>
      <c r="H26" s="120"/>
      <c r="I26" s="15">
        <v>46</v>
      </c>
      <c r="J26" s="15"/>
      <c r="K26" s="121"/>
      <c r="L26" s="24">
        <v>8944</v>
      </c>
      <c r="M26" s="24">
        <v>4622</v>
      </c>
      <c r="N26" s="24">
        <v>4322</v>
      </c>
      <c r="O26" s="120"/>
      <c r="P26" s="15">
        <v>81</v>
      </c>
      <c r="Q26" s="15"/>
      <c r="R26" s="121"/>
      <c r="S26" s="24">
        <v>3157</v>
      </c>
      <c r="T26" s="24">
        <v>1313</v>
      </c>
      <c r="U26" s="24">
        <v>1844</v>
      </c>
      <c r="V26" s="20"/>
    </row>
    <row r="27" spans="1:22" ht="12" customHeight="1">
      <c r="A27" s="123"/>
      <c r="B27" s="17">
        <v>12</v>
      </c>
      <c r="C27" s="17"/>
      <c r="D27" s="121"/>
      <c r="E27" s="24">
        <v>3649</v>
      </c>
      <c r="F27" s="24">
        <v>1887</v>
      </c>
      <c r="G27" s="24">
        <v>1762</v>
      </c>
      <c r="H27" s="120"/>
      <c r="I27" s="15">
        <v>47</v>
      </c>
      <c r="J27" s="15"/>
      <c r="K27" s="121"/>
      <c r="L27" s="24">
        <v>8539</v>
      </c>
      <c r="M27" s="24">
        <v>4463</v>
      </c>
      <c r="N27" s="24">
        <v>4076</v>
      </c>
      <c r="O27" s="120"/>
      <c r="P27" s="15">
        <v>82</v>
      </c>
      <c r="Q27" s="15"/>
      <c r="R27" s="121"/>
      <c r="S27" s="24">
        <v>2952</v>
      </c>
      <c r="T27" s="24">
        <v>1176</v>
      </c>
      <c r="U27" s="24">
        <v>1776</v>
      </c>
      <c r="V27" s="20"/>
    </row>
    <row r="28" spans="1:22" ht="12" customHeight="1">
      <c r="A28" s="123"/>
      <c r="B28" s="17">
        <v>13</v>
      </c>
      <c r="C28" s="17"/>
      <c r="D28" s="121"/>
      <c r="E28" s="24">
        <v>3649</v>
      </c>
      <c r="F28" s="24">
        <v>1887</v>
      </c>
      <c r="G28" s="24">
        <v>1762</v>
      </c>
      <c r="H28" s="120"/>
      <c r="I28" s="15">
        <v>48</v>
      </c>
      <c r="J28" s="15"/>
      <c r="K28" s="121"/>
      <c r="L28" s="24">
        <v>8230</v>
      </c>
      <c r="M28" s="24">
        <v>4335</v>
      </c>
      <c r="N28" s="24">
        <v>3895</v>
      </c>
      <c r="O28" s="120"/>
      <c r="P28" s="15">
        <v>83</v>
      </c>
      <c r="Q28" s="15"/>
      <c r="R28" s="121"/>
      <c r="S28" s="24">
        <v>2589</v>
      </c>
      <c r="T28" s="24">
        <v>1006</v>
      </c>
      <c r="U28" s="24">
        <v>1583</v>
      </c>
      <c r="V28" s="20"/>
    </row>
    <row r="29" spans="1:22" ht="12" customHeight="1">
      <c r="A29" s="123"/>
      <c r="B29" s="17">
        <v>14</v>
      </c>
      <c r="C29" s="17"/>
      <c r="D29" s="121"/>
      <c r="E29" s="24">
        <v>3476</v>
      </c>
      <c r="F29" s="24">
        <v>1827</v>
      </c>
      <c r="G29" s="24">
        <v>1649</v>
      </c>
      <c r="H29" s="120"/>
      <c r="I29" s="15">
        <v>49</v>
      </c>
      <c r="J29" s="15"/>
      <c r="K29" s="121"/>
      <c r="L29" s="24">
        <v>6568</v>
      </c>
      <c r="M29" s="24">
        <v>3456</v>
      </c>
      <c r="N29" s="24">
        <v>3112</v>
      </c>
      <c r="O29" s="120"/>
      <c r="P29" s="15">
        <v>84</v>
      </c>
      <c r="Q29" s="15"/>
      <c r="R29" s="121"/>
      <c r="S29" s="24">
        <v>2222</v>
      </c>
      <c r="T29" s="24">
        <v>772</v>
      </c>
      <c r="U29" s="24">
        <v>1450</v>
      </c>
      <c r="V29" s="20"/>
    </row>
    <row r="30" spans="1:22" ht="12" customHeight="1">
      <c r="A30" s="123"/>
      <c r="B30" s="17"/>
      <c r="C30" s="17"/>
      <c r="D30" s="121"/>
      <c r="E30" s="24"/>
      <c r="F30" s="24"/>
      <c r="G30" s="24"/>
      <c r="H30" s="120"/>
      <c r="I30" s="15"/>
      <c r="J30" s="15"/>
      <c r="K30" s="121"/>
      <c r="L30" s="24"/>
      <c r="M30" s="24"/>
      <c r="N30" s="24"/>
      <c r="O30" s="120"/>
      <c r="P30" s="15"/>
      <c r="Q30" s="15"/>
      <c r="R30" s="121"/>
      <c r="S30" s="24"/>
      <c r="T30" s="24"/>
      <c r="U30" s="24"/>
      <c r="V30" s="20"/>
    </row>
    <row r="31" spans="1:22" ht="12" customHeight="1">
      <c r="A31" s="123" t="s">
        <v>78</v>
      </c>
      <c r="B31" s="17" t="s">
        <v>74</v>
      </c>
      <c r="C31" s="17">
        <v>19</v>
      </c>
      <c r="D31" s="121" t="s">
        <v>76</v>
      </c>
      <c r="E31" s="24">
        <f>SUM(E33:E37)</f>
        <v>17509</v>
      </c>
      <c r="F31" s="24">
        <f>SUM(F33:F37)</f>
        <v>8897</v>
      </c>
      <c r="G31" s="24">
        <f>SUM(G33:G37)</f>
        <v>8612</v>
      </c>
      <c r="H31" s="125">
        <v>50</v>
      </c>
      <c r="I31" s="17" t="s">
        <v>74</v>
      </c>
      <c r="J31" s="15">
        <v>54</v>
      </c>
      <c r="K31" s="121" t="s">
        <v>76</v>
      </c>
      <c r="L31" s="24">
        <f>SUM(L33:L37)</f>
        <v>32262</v>
      </c>
      <c r="M31" s="24">
        <f>SUM(M33:M37)</f>
        <v>17019</v>
      </c>
      <c r="N31" s="24">
        <f>SUM(N33:N37)</f>
        <v>15243</v>
      </c>
      <c r="O31" s="125">
        <v>85</v>
      </c>
      <c r="P31" s="17" t="s">
        <v>74</v>
      </c>
      <c r="Q31" s="15">
        <v>89</v>
      </c>
      <c r="R31" s="121" t="s">
        <v>76</v>
      </c>
      <c r="S31" s="24">
        <f>SUM(S33:S37)</f>
        <v>7565</v>
      </c>
      <c r="T31" s="24">
        <f>SUM(T33:T37)</f>
        <v>2467</v>
      </c>
      <c r="U31" s="24">
        <f>SUM(U33:U37)</f>
        <v>5098</v>
      </c>
      <c r="V31" s="20"/>
    </row>
    <row r="32" spans="1:22" ht="12" customHeight="1">
      <c r="A32" s="123"/>
      <c r="B32" s="17"/>
      <c r="C32" s="17"/>
      <c r="D32" s="121"/>
      <c r="E32" s="24"/>
      <c r="F32" s="24"/>
      <c r="G32" s="24"/>
      <c r="H32" s="120"/>
      <c r="I32" s="15"/>
      <c r="J32" s="15"/>
      <c r="K32" s="121"/>
      <c r="L32" s="24"/>
      <c r="M32" s="24"/>
      <c r="N32" s="24"/>
      <c r="O32" s="120"/>
      <c r="P32" s="15"/>
      <c r="Q32" s="15"/>
      <c r="R32" s="121"/>
      <c r="S32" s="24"/>
      <c r="T32" s="24"/>
      <c r="U32" s="24"/>
      <c r="V32" s="20"/>
    </row>
    <row r="33" spans="1:22" ht="12" customHeight="1">
      <c r="A33" s="123"/>
      <c r="B33" s="17">
        <v>15</v>
      </c>
      <c r="C33" s="17"/>
      <c r="D33" s="121"/>
      <c r="E33" s="24">
        <v>3504</v>
      </c>
      <c r="F33" s="24">
        <v>1754</v>
      </c>
      <c r="G33" s="24">
        <v>1750</v>
      </c>
      <c r="H33" s="120"/>
      <c r="I33" s="15">
        <v>50</v>
      </c>
      <c r="J33" s="15"/>
      <c r="K33" s="121"/>
      <c r="L33" s="24">
        <v>7483</v>
      </c>
      <c r="M33" s="24">
        <v>3969</v>
      </c>
      <c r="N33" s="24">
        <v>3514</v>
      </c>
      <c r="O33" s="120"/>
      <c r="P33" s="15">
        <v>85</v>
      </c>
      <c r="Q33" s="15"/>
      <c r="R33" s="121"/>
      <c r="S33" s="24">
        <v>1922</v>
      </c>
      <c r="T33" s="24">
        <v>663</v>
      </c>
      <c r="U33" s="24">
        <v>1259</v>
      </c>
      <c r="V33" s="20"/>
    </row>
    <row r="34" spans="1:22" ht="12" customHeight="1">
      <c r="A34" s="123"/>
      <c r="B34" s="17">
        <v>16</v>
      </c>
      <c r="C34" s="17"/>
      <c r="D34" s="121"/>
      <c r="E34" s="24">
        <v>3598</v>
      </c>
      <c r="F34" s="24">
        <v>1805</v>
      </c>
      <c r="G34" s="24">
        <v>1793</v>
      </c>
      <c r="H34" s="120"/>
      <c r="I34" s="15">
        <v>51</v>
      </c>
      <c r="J34" s="15"/>
      <c r="K34" s="121"/>
      <c r="L34" s="24">
        <v>6871</v>
      </c>
      <c r="M34" s="24">
        <v>3670</v>
      </c>
      <c r="N34" s="24">
        <v>3201</v>
      </c>
      <c r="O34" s="120"/>
      <c r="P34" s="15">
        <v>86</v>
      </c>
      <c r="Q34" s="15"/>
      <c r="R34" s="121"/>
      <c r="S34" s="24">
        <v>1690</v>
      </c>
      <c r="T34" s="24">
        <v>554</v>
      </c>
      <c r="U34" s="24">
        <v>1136</v>
      </c>
      <c r="V34" s="20"/>
    </row>
    <row r="35" spans="1:22" ht="12" customHeight="1">
      <c r="A35" s="123"/>
      <c r="B35" s="17">
        <v>17</v>
      </c>
      <c r="C35" s="17"/>
      <c r="D35" s="121"/>
      <c r="E35" s="24">
        <v>3404</v>
      </c>
      <c r="F35" s="24">
        <v>1705</v>
      </c>
      <c r="G35" s="24">
        <v>1699</v>
      </c>
      <c r="H35" s="120"/>
      <c r="I35" s="15">
        <v>52</v>
      </c>
      <c r="J35" s="15"/>
      <c r="K35" s="121"/>
      <c r="L35" s="24">
        <v>6259</v>
      </c>
      <c r="M35" s="24">
        <v>3277</v>
      </c>
      <c r="N35" s="24">
        <v>2982</v>
      </c>
      <c r="O35" s="120"/>
      <c r="P35" s="15">
        <v>87</v>
      </c>
      <c r="Q35" s="15"/>
      <c r="R35" s="121"/>
      <c r="S35" s="24">
        <v>1492</v>
      </c>
      <c r="T35" s="24">
        <v>480</v>
      </c>
      <c r="U35" s="24">
        <v>1012</v>
      </c>
      <c r="V35" s="20"/>
    </row>
    <row r="36" spans="1:22" ht="12" customHeight="1">
      <c r="A36" s="123"/>
      <c r="B36" s="17">
        <v>18</v>
      </c>
      <c r="C36" s="17"/>
      <c r="D36" s="121"/>
      <c r="E36" s="24">
        <v>3454</v>
      </c>
      <c r="F36" s="24">
        <v>1766</v>
      </c>
      <c r="G36" s="24">
        <v>1688</v>
      </c>
      <c r="H36" s="120"/>
      <c r="I36" s="15">
        <v>53</v>
      </c>
      <c r="J36" s="15"/>
      <c r="K36" s="121"/>
      <c r="L36" s="24">
        <v>6024</v>
      </c>
      <c r="M36" s="24">
        <v>3212</v>
      </c>
      <c r="N36" s="24">
        <v>2812</v>
      </c>
      <c r="O36" s="120"/>
      <c r="P36" s="15">
        <v>88</v>
      </c>
      <c r="Q36" s="15"/>
      <c r="R36" s="121"/>
      <c r="S36" s="24">
        <v>1312</v>
      </c>
      <c r="T36" s="24">
        <v>421</v>
      </c>
      <c r="U36" s="24">
        <v>891</v>
      </c>
      <c r="V36" s="20"/>
    </row>
    <row r="37" spans="1:22" ht="12" customHeight="1">
      <c r="A37" s="123"/>
      <c r="B37" s="17">
        <v>19</v>
      </c>
      <c r="C37" s="17"/>
      <c r="D37" s="121"/>
      <c r="E37" s="24">
        <v>3549</v>
      </c>
      <c r="F37" s="24">
        <v>1867</v>
      </c>
      <c r="G37" s="24">
        <v>1682</v>
      </c>
      <c r="H37" s="120"/>
      <c r="I37" s="15">
        <v>54</v>
      </c>
      <c r="J37" s="15"/>
      <c r="K37" s="121"/>
      <c r="L37" s="24">
        <v>5625</v>
      </c>
      <c r="M37" s="24">
        <v>2891</v>
      </c>
      <c r="N37" s="24">
        <v>2734</v>
      </c>
      <c r="O37" s="120"/>
      <c r="P37" s="15">
        <v>89</v>
      </c>
      <c r="Q37" s="15"/>
      <c r="R37" s="121"/>
      <c r="S37" s="24">
        <v>1149</v>
      </c>
      <c r="T37" s="24">
        <v>349</v>
      </c>
      <c r="U37" s="24">
        <v>800</v>
      </c>
      <c r="V37" s="20"/>
    </row>
    <row r="38" spans="1:22" ht="12" customHeight="1">
      <c r="A38" s="123"/>
      <c r="B38" s="17"/>
      <c r="C38" s="17"/>
      <c r="D38" s="121"/>
      <c r="E38" s="24"/>
      <c r="F38" s="24"/>
      <c r="G38" s="24"/>
      <c r="H38" s="120"/>
      <c r="I38" s="15"/>
      <c r="J38" s="15"/>
      <c r="K38" s="121"/>
      <c r="L38" s="24"/>
      <c r="M38" s="24"/>
      <c r="N38" s="24"/>
      <c r="O38" s="120"/>
      <c r="P38" s="15"/>
      <c r="Q38" s="15"/>
      <c r="R38" s="121"/>
      <c r="S38" s="24"/>
      <c r="T38" s="24"/>
      <c r="U38" s="24"/>
      <c r="V38" s="20"/>
    </row>
    <row r="39" spans="1:22" ht="12" customHeight="1">
      <c r="A39" s="123" t="s">
        <v>79</v>
      </c>
      <c r="B39" s="17" t="s">
        <v>74</v>
      </c>
      <c r="C39" s="17">
        <v>24</v>
      </c>
      <c r="D39" s="121" t="s">
        <v>76</v>
      </c>
      <c r="E39" s="24">
        <f>SUM(E41:E45)</f>
        <v>21292</v>
      </c>
      <c r="F39" s="24">
        <f>SUM(F41:F45)</f>
        <v>11000</v>
      </c>
      <c r="G39" s="24">
        <f>SUM(G41:G45)</f>
        <v>10292</v>
      </c>
      <c r="H39" s="125">
        <v>55</v>
      </c>
      <c r="I39" s="17" t="s">
        <v>74</v>
      </c>
      <c r="J39" s="15">
        <v>59</v>
      </c>
      <c r="K39" s="121" t="s">
        <v>76</v>
      </c>
      <c r="L39" s="24">
        <f>SUM(L41:L45)</f>
        <v>26227</v>
      </c>
      <c r="M39" s="24">
        <f>SUM(M41:M45)</f>
        <v>13380</v>
      </c>
      <c r="N39" s="24">
        <f>SUM(N41:N45)</f>
        <v>12847</v>
      </c>
      <c r="O39" s="125">
        <v>90</v>
      </c>
      <c r="P39" s="17" t="s">
        <v>74</v>
      </c>
      <c r="Q39" s="15">
        <v>94</v>
      </c>
      <c r="R39" s="121" t="s">
        <v>76</v>
      </c>
      <c r="S39" s="24">
        <f>SUM(S41:S45)</f>
        <v>2984</v>
      </c>
      <c r="T39" s="24">
        <f>SUM(T41:T45)</f>
        <v>761</v>
      </c>
      <c r="U39" s="24">
        <f>SUM(U41:U45)</f>
        <v>2223</v>
      </c>
      <c r="V39" s="20"/>
    </row>
    <row r="40" spans="1:22" ht="12" customHeight="1">
      <c r="A40" s="123"/>
      <c r="B40" s="17"/>
      <c r="C40" s="17"/>
      <c r="D40" s="121"/>
      <c r="E40" s="24"/>
      <c r="F40" s="24"/>
      <c r="G40" s="24"/>
      <c r="H40" s="120"/>
      <c r="I40" s="15"/>
      <c r="J40" s="15"/>
      <c r="K40" s="121"/>
      <c r="L40" s="24"/>
      <c r="M40" s="24"/>
      <c r="N40" s="24"/>
      <c r="O40" s="120"/>
      <c r="P40" s="15"/>
      <c r="Q40" s="15"/>
      <c r="R40" s="121"/>
      <c r="S40" s="24"/>
      <c r="T40" s="24"/>
      <c r="U40" s="24"/>
      <c r="V40" s="20"/>
    </row>
    <row r="41" spans="1:22" ht="12" customHeight="1">
      <c r="A41" s="123"/>
      <c r="B41" s="17">
        <v>20</v>
      </c>
      <c r="C41" s="17"/>
      <c r="D41" s="121"/>
      <c r="E41" s="24">
        <v>3767</v>
      </c>
      <c r="F41" s="24">
        <v>1927</v>
      </c>
      <c r="G41" s="24">
        <v>1840</v>
      </c>
      <c r="H41" s="120"/>
      <c r="I41" s="15">
        <v>55</v>
      </c>
      <c r="J41" s="15"/>
      <c r="K41" s="121"/>
      <c r="L41" s="24">
        <v>5530</v>
      </c>
      <c r="M41" s="24">
        <v>2889</v>
      </c>
      <c r="N41" s="24">
        <v>2641</v>
      </c>
      <c r="O41" s="120"/>
      <c r="P41" s="15">
        <v>90</v>
      </c>
      <c r="Q41" s="15"/>
      <c r="R41" s="121"/>
      <c r="S41" s="24">
        <v>892</v>
      </c>
      <c r="T41" s="24">
        <v>254</v>
      </c>
      <c r="U41" s="24">
        <v>638</v>
      </c>
      <c r="V41" s="20"/>
    </row>
    <row r="42" spans="1:22" ht="12" customHeight="1">
      <c r="A42" s="123"/>
      <c r="B42" s="17">
        <v>21</v>
      </c>
      <c r="C42" s="17"/>
      <c r="D42" s="121"/>
      <c r="E42" s="24">
        <v>3865</v>
      </c>
      <c r="F42" s="24">
        <v>2019</v>
      </c>
      <c r="G42" s="24">
        <v>1846</v>
      </c>
      <c r="H42" s="120"/>
      <c r="I42" s="15">
        <v>56</v>
      </c>
      <c r="J42" s="15"/>
      <c r="K42" s="121"/>
      <c r="L42" s="24">
        <v>5325</v>
      </c>
      <c r="M42" s="24">
        <v>2718</v>
      </c>
      <c r="N42" s="24">
        <v>2607</v>
      </c>
      <c r="O42" s="120"/>
      <c r="P42" s="15">
        <v>91</v>
      </c>
      <c r="Q42" s="15"/>
      <c r="R42" s="121"/>
      <c r="S42" s="24">
        <v>729</v>
      </c>
      <c r="T42" s="24">
        <v>198</v>
      </c>
      <c r="U42" s="24">
        <v>531</v>
      </c>
      <c r="V42" s="20"/>
    </row>
    <row r="43" spans="1:22" ht="12" customHeight="1">
      <c r="A43" s="123"/>
      <c r="B43" s="17">
        <v>22</v>
      </c>
      <c r="C43" s="17"/>
      <c r="D43" s="121"/>
      <c r="E43" s="24">
        <v>4065</v>
      </c>
      <c r="F43" s="24">
        <v>2097</v>
      </c>
      <c r="G43" s="24">
        <v>1968</v>
      </c>
      <c r="H43" s="120"/>
      <c r="I43" s="15">
        <v>57</v>
      </c>
      <c r="J43" s="15"/>
      <c r="K43" s="121"/>
      <c r="L43" s="24">
        <v>5290</v>
      </c>
      <c r="M43" s="24">
        <v>2767</v>
      </c>
      <c r="N43" s="24">
        <v>2523</v>
      </c>
      <c r="O43" s="120"/>
      <c r="P43" s="15">
        <v>92</v>
      </c>
      <c r="Q43" s="15"/>
      <c r="R43" s="121"/>
      <c r="S43" s="24">
        <v>547</v>
      </c>
      <c r="T43" s="24">
        <v>136</v>
      </c>
      <c r="U43" s="24">
        <v>411</v>
      </c>
      <c r="V43" s="20"/>
    </row>
    <row r="44" spans="1:22" ht="12" customHeight="1">
      <c r="A44" s="123"/>
      <c r="B44" s="17">
        <v>23</v>
      </c>
      <c r="C44" s="17"/>
      <c r="D44" s="121"/>
      <c r="E44" s="24">
        <v>4654</v>
      </c>
      <c r="F44" s="24">
        <v>2424</v>
      </c>
      <c r="G44" s="24">
        <v>2230</v>
      </c>
      <c r="H44" s="120"/>
      <c r="I44" s="15">
        <v>58</v>
      </c>
      <c r="J44" s="15"/>
      <c r="K44" s="121"/>
      <c r="L44" s="24">
        <v>4985</v>
      </c>
      <c r="M44" s="24">
        <v>2485</v>
      </c>
      <c r="N44" s="24">
        <v>2500</v>
      </c>
      <c r="O44" s="120"/>
      <c r="P44" s="15">
        <v>93</v>
      </c>
      <c r="Q44" s="15"/>
      <c r="R44" s="121"/>
      <c r="S44" s="24">
        <v>452</v>
      </c>
      <c r="T44" s="24">
        <v>104</v>
      </c>
      <c r="U44" s="24">
        <v>348</v>
      </c>
      <c r="V44" s="20"/>
    </row>
    <row r="45" spans="1:22" ht="12" customHeight="1">
      <c r="A45" s="123"/>
      <c r="B45" s="17">
        <v>24</v>
      </c>
      <c r="C45" s="17"/>
      <c r="D45" s="121"/>
      <c r="E45" s="24">
        <v>4941</v>
      </c>
      <c r="F45" s="24">
        <v>2533</v>
      </c>
      <c r="G45" s="24">
        <v>2408</v>
      </c>
      <c r="H45" s="120"/>
      <c r="I45" s="15">
        <v>59</v>
      </c>
      <c r="J45" s="15"/>
      <c r="K45" s="121"/>
      <c r="L45" s="24">
        <v>5097</v>
      </c>
      <c r="M45" s="24">
        <v>2521</v>
      </c>
      <c r="N45" s="24">
        <v>2576</v>
      </c>
      <c r="O45" s="120"/>
      <c r="P45" s="15">
        <v>94</v>
      </c>
      <c r="Q45" s="15"/>
      <c r="R45" s="121"/>
      <c r="S45" s="24">
        <v>364</v>
      </c>
      <c r="T45" s="24">
        <v>69</v>
      </c>
      <c r="U45" s="24">
        <v>295</v>
      </c>
      <c r="V45" s="20"/>
    </row>
    <row r="46" spans="1:22" ht="12" customHeight="1">
      <c r="A46" s="123"/>
      <c r="B46" s="17"/>
      <c r="C46" s="17"/>
      <c r="D46" s="121"/>
      <c r="E46" s="24"/>
      <c r="F46" s="24"/>
      <c r="G46" s="24"/>
      <c r="H46" s="120"/>
      <c r="I46" s="15"/>
      <c r="J46" s="15"/>
      <c r="K46" s="121"/>
      <c r="L46" s="24"/>
      <c r="M46" s="24"/>
      <c r="N46" s="24"/>
      <c r="O46" s="120"/>
      <c r="P46" s="15"/>
      <c r="Q46" s="15"/>
      <c r="R46" s="121"/>
      <c r="S46" s="24"/>
      <c r="T46" s="24"/>
      <c r="U46" s="24"/>
      <c r="V46" s="20"/>
    </row>
    <row r="47" spans="1:22" ht="12" customHeight="1">
      <c r="A47" s="123" t="s">
        <v>80</v>
      </c>
      <c r="B47" s="17" t="s">
        <v>74</v>
      </c>
      <c r="C47" s="17">
        <v>29</v>
      </c>
      <c r="D47" s="121" t="s">
        <v>76</v>
      </c>
      <c r="E47" s="24">
        <f>SUM(E49:E53)</f>
        <v>30077</v>
      </c>
      <c r="F47" s="24">
        <f>SUM(F49:F53)</f>
        <v>15057</v>
      </c>
      <c r="G47" s="24">
        <f>SUM(G49:G53)</f>
        <v>15020</v>
      </c>
      <c r="H47" s="125">
        <v>60</v>
      </c>
      <c r="I47" s="17" t="s">
        <v>74</v>
      </c>
      <c r="J47" s="15">
        <v>64</v>
      </c>
      <c r="K47" s="121" t="s">
        <v>76</v>
      </c>
      <c r="L47" s="24">
        <f>SUM(L49:L53)</f>
        <v>27442</v>
      </c>
      <c r="M47" s="24">
        <f>SUM(M49:M53)</f>
        <v>13671</v>
      </c>
      <c r="N47" s="24">
        <f>SUM(N49:N53)</f>
        <v>13771</v>
      </c>
      <c r="O47" s="125">
        <v>95</v>
      </c>
      <c r="P47" s="17" t="s">
        <v>74</v>
      </c>
      <c r="Q47" s="15">
        <v>99</v>
      </c>
      <c r="R47" s="121" t="s">
        <v>76</v>
      </c>
      <c r="S47" s="24">
        <f>SUM(S49:S53)</f>
        <v>744</v>
      </c>
      <c r="T47" s="24">
        <f>SUM(T49:T53)</f>
        <v>124</v>
      </c>
      <c r="U47" s="24">
        <f>SUM(U49:U53)</f>
        <v>620</v>
      </c>
      <c r="V47" s="20"/>
    </row>
    <row r="48" spans="1:22" ht="12" customHeight="1">
      <c r="A48" s="123"/>
      <c r="B48" s="17"/>
      <c r="C48" s="17"/>
      <c r="D48" s="121"/>
      <c r="E48" s="24"/>
      <c r="F48" s="24"/>
      <c r="G48" s="24"/>
      <c r="H48" s="120"/>
      <c r="I48" s="15"/>
      <c r="J48" s="15"/>
      <c r="K48" s="121"/>
      <c r="L48" s="24"/>
      <c r="M48" s="24"/>
      <c r="N48" s="24"/>
      <c r="O48" s="120"/>
      <c r="P48" s="15"/>
      <c r="Q48" s="15"/>
      <c r="R48" s="121"/>
      <c r="S48" s="24"/>
      <c r="T48" s="24"/>
      <c r="U48" s="24"/>
      <c r="V48" s="20"/>
    </row>
    <row r="49" spans="1:22" ht="12" customHeight="1">
      <c r="A49" s="123"/>
      <c r="B49" s="17">
        <v>25</v>
      </c>
      <c r="C49" s="17"/>
      <c r="D49" s="121"/>
      <c r="E49" s="24">
        <v>5363</v>
      </c>
      <c r="F49" s="24">
        <v>2683</v>
      </c>
      <c r="G49" s="24">
        <v>2680</v>
      </c>
      <c r="H49" s="120"/>
      <c r="I49" s="15">
        <v>60</v>
      </c>
      <c r="J49" s="15"/>
      <c r="K49" s="121"/>
      <c r="L49" s="24">
        <v>5076</v>
      </c>
      <c r="M49" s="24">
        <v>2514</v>
      </c>
      <c r="N49" s="24">
        <v>2562</v>
      </c>
      <c r="O49" s="120"/>
      <c r="P49" s="15">
        <v>95</v>
      </c>
      <c r="Q49" s="15"/>
      <c r="R49" s="121"/>
      <c r="S49" s="24">
        <v>273</v>
      </c>
      <c r="T49" s="24">
        <v>44</v>
      </c>
      <c r="U49" s="24">
        <v>229</v>
      </c>
      <c r="V49" s="20"/>
    </row>
    <row r="50" spans="1:22" ht="12" customHeight="1">
      <c r="A50" s="123"/>
      <c r="B50" s="17">
        <v>26</v>
      </c>
      <c r="C50" s="17"/>
      <c r="D50" s="121"/>
      <c r="E50" s="24">
        <v>5576</v>
      </c>
      <c r="F50" s="24">
        <v>2843</v>
      </c>
      <c r="G50" s="24">
        <v>2733</v>
      </c>
      <c r="H50" s="120"/>
      <c r="I50" s="15">
        <v>61</v>
      </c>
      <c r="J50" s="15"/>
      <c r="K50" s="121"/>
      <c r="L50" s="24">
        <v>5231</v>
      </c>
      <c r="M50" s="24">
        <v>2576</v>
      </c>
      <c r="N50" s="24">
        <v>2655</v>
      </c>
      <c r="O50" s="120"/>
      <c r="P50" s="15">
        <v>96</v>
      </c>
      <c r="Q50" s="15"/>
      <c r="R50" s="121"/>
      <c r="S50" s="24">
        <v>160</v>
      </c>
      <c r="T50" s="24">
        <v>27</v>
      </c>
      <c r="U50" s="24">
        <v>133</v>
      </c>
      <c r="V50" s="20"/>
    </row>
    <row r="51" spans="1:22" ht="12" customHeight="1">
      <c r="A51" s="123"/>
      <c r="B51" s="17">
        <v>27</v>
      </c>
      <c r="C51" s="17"/>
      <c r="D51" s="121"/>
      <c r="E51" s="24">
        <v>6002</v>
      </c>
      <c r="F51" s="24">
        <v>2995</v>
      </c>
      <c r="G51" s="24">
        <v>3007</v>
      </c>
      <c r="H51" s="120"/>
      <c r="I51" s="15">
        <v>62</v>
      </c>
      <c r="J51" s="15"/>
      <c r="K51" s="121"/>
      <c r="L51" s="24">
        <v>5427</v>
      </c>
      <c r="M51" s="24">
        <v>2714</v>
      </c>
      <c r="N51" s="24">
        <v>2713</v>
      </c>
      <c r="O51" s="120"/>
      <c r="P51" s="15">
        <v>97</v>
      </c>
      <c r="Q51" s="15"/>
      <c r="R51" s="121"/>
      <c r="S51" s="24">
        <v>146</v>
      </c>
      <c r="T51" s="24">
        <v>30</v>
      </c>
      <c r="U51" s="24">
        <v>116</v>
      </c>
      <c r="V51" s="20"/>
    </row>
    <row r="52" spans="1:22" ht="12" customHeight="1">
      <c r="A52" s="123"/>
      <c r="B52" s="17">
        <v>28</v>
      </c>
      <c r="C52" s="17"/>
      <c r="D52" s="121"/>
      <c r="E52" s="24">
        <v>6354</v>
      </c>
      <c r="F52" s="24">
        <v>3187</v>
      </c>
      <c r="G52" s="24">
        <v>3167</v>
      </c>
      <c r="H52" s="120"/>
      <c r="I52" s="15">
        <v>63</v>
      </c>
      <c r="J52" s="15"/>
      <c r="K52" s="121"/>
      <c r="L52" s="24">
        <v>5705</v>
      </c>
      <c r="M52" s="24">
        <v>2854</v>
      </c>
      <c r="N52" s="24">
        <v>2851</v>
      </c>
      <c r="O52" s="120"/>
      <c r="P52" s="15">
        <v>98</v>
      </c>
      <c r="Q52" s="15"/>
      <c r="R52" s="121"/>
      <c r="S52" s="24">
        <v>105</v>
      </c>
      <c r="T52" s="24">
        <v>17</v>
      </c>
      <c r="U52" s="24">
        <v>88</v>
      </c>
      <c r="V52" s="20"/>
    </row>
    <row r="53" spans="1:22" ht="12" customHeight="1">
      <c r="A53" s="123"/>
      <c r="B53" s="17">
        <v>29</v>
      </c>
      <c r="C53" s="17"/>
      <c r="D53" s="121"/>
      <c r="E53" s="24">
        <v>6782</v>
      </c>
      <c r="F53" s="24">
        <v>3349</v>
      </c>
      <c r="G53" s="24">
        <v>3433</v>
      </c>
      <c r="H53" s="120"/>
      <c r="I53" s="15">
        <v>64</v>
      </c>
      <c r="J53" s="15"/>
      <c r="K53" s="121"/>
      <c r="L53" s="24">
        <v>6003</v>
      </c>
      <c r="M53" s="24">
        <v>3013</v>
      </c>
      <c r="N53" s="24">
        <v>2990</v>
      </c>
      <c r="O53" s="120"/>
      <c r="P53" s="15">
        <v>99</v>
      </c>
      <c r="Q53" s="15"/>
      <c r="R53" s="121"/>
      <c r="S53" s="24">
        <v>60</v>
      </c>
      <c r="T53" s="24">
        <v>6</v>
      </c>
      <c r="U53" s="24">
        <v>54</v>
      </c>
      <c r="V53" s="20"/>
    </row>
    <row r="54" spans="1:22" ht="12" customHeight="1">
      <c r="A54" s="123"/>
      <c r="B54" s="17"/>
      <c r="C54" s="17"/>
      <c r="D54" s="121"/>
      <c r="E54" s="24"/>
      <c r="F54" s="24"/>
      <c r="G54" s="24"/>
      <c r="H54" s="120"/>
      <c r="I54" s="15"/>
      <c r="J54" s="15"/>
      <c r="K54" s="121"/>
      <c r="L54" s="24"/>
      <c r="M54" s="24"/>
      <c r="N54" s="24"/>
      <c r="O54" s="120"/>
      <c r="P54" s="15"/>
      <c r="Q54" s="15"/>
      <c r="R54" s="121"/>
      <c r="S54" s="24"/>
      <c r="T54" s="24"/>
      <c r="U54" s="24"/>
      <c r="V54" s="20"/>
    </row>
    <row r="55" spans="1:22" ht="12" customHeight="1">
      <c r="A55" s="123" t="s">
        <v>81</v>
      </c>
      <c r="B55" s="17" t="s">
        <v>74</v>
      </c>
      <c r="C55" s="17">
        <v>34</v>
      </c>
      <c r="D55" s="121" t="s">
        <v>76</v>
      </c>
      <c r="E55" s="24">
        <f>SUM(E57:E61)</f>
        <v>39147</v>
      </c>
      <c r="F55" s="24">
        <f>SUM(F57:F61)</f>
        <v>19829</v>
      </c>
      <c r="G55" s="24">
        <f>SUM(G57:G61)</f>
        <v>19318</v>
      </c>
      <c r="H55" s="125">
        <v>65</v>
      </c>
      <c r="I55" s="17" t="s">
        <v>74</v>
      </c>
      <c r="J55" s="15">
        <v>69</v>
      </c>
      <c r="K55" s="121" t="s">
        <v>76</v>
      </c>
      <c r="L55" s="24">
        <f>SUM(L57:L61)</f>
        <v>32468</v>
      </c>
      <c r="M55" s="24">
        <f>SUM(M57:M61)</f>
        <v>15820</v>
      </c>
      <c r="N55" s="24">
        <f>SUM(N57:N61)</f>
        <v>16648</v>
      </c>
      <c r="O55" s="396" t="s">
        <v>82</v>
      </c>
      <c r="P55" s="359"/>
      <c r="Q55" s="359"/>
      <c r="R55" s="397"/>
      <c r="S55" s="24">
        <v>101</v>
      </c>
      <c r="T55" s="24">
        <v>17</v>
      </c>
      <c r="U55" s="24">
        <v>84</v>
      </c>
      <c r="V55" s="20"/>
    </row>
    <row r="56" spans="1:22" ht="12" customHeight="1">
      <c r="A56" s="123"/>
      <c r="B56" s="17"/>
      <c r="C56" s="17"/>
      <c r="D56" s="121"/>
      <c r="E56" s="24"/>
      <c r="F56" s="24"/>
      <c r="G56" s="24"/>
      <c r="H56" s="120"/>
      <c r="I56" s="15"/>
      <c r="J56" s="15"/>
      <c r="K56" s="121"/>
      <c r="L56" s="24"/>
      <c r="M56" s="24"/>
      <c r="N56" s="24"/>
      <c r="O56" s="120"/>
      <c r="P56" s="15"/>
      <c r="Q56" s="15"/>
      <c r="R56" s="121"/>
      <c r="S56" s="24"/>
      <c r="T56" s="24"/>
      <c r="U56" s="24"/>
      <c r="V56" s="20"/>
    </row>
    <row r="57" spans="1:22" ht="12" customHeight="1">
      <c r="A57" s="123"/>
      <c r="B57" s="17">
        <v>30</v>
      </c>
      <c r="C57" s="17"/>
      <c r="D57" s="121"/>
      <c r="E57" s="24">
        <v>7198</v>
      </c>
      <c r="F57" s="24">
        <v>3570</v>
      </c>
      <c r="G57" s="24">
        <v>3628</v>
      </c>
      <c r="H57" s="120"/>
      <c r="I57" s="15">
        <v>65</v>
      </c>
      <c r="J57" s="15"/>
      <c r="K57" s="121"/>
      <c r="L57" s="24">
        <v>6677</v>
      </c>
      <c r="M57" s="24">
        <v>3267</v>
      </c>
      <c r="N57" s="24">
        <v>3410</v>
      </c>
      <c r="O57" s="396" t="s">
        <v>83</v>
      </c>
      <c r="P57" s="359"/>
      <c r="Q57" s="359"/>
      <c r="R57" s="397"/>
      <c r="S57" s="24">
        <v>3177</v>
      </c>
      <c r="T57" s="24">
        <v>1873</v>
      </c>
      <c r="U57" s="24">
        <v>1304</v>
      </c>
      <c r="V57" s="20"/>
    </row>
    <row r="58" spans="1:22" ht="12" customHeight="1">
      <c r="A58" s="123"/>
      <c r="B58" s="17">
        <v>31</v>
      </c>
      <c r="C58" s="17"/>
      <c r="D58" s="121"/>
      <c r="E58" s="24">
        <v>7797</v>
      </c>
      <c r="F58" s="24">
        <v>3994</v>
      </c>
      <c r="G58" s="24">
        <v>3803</v>
      </c>
      <c r="H58" s="120"/>
      <c r="I58" s="15">
        <v>66</v>
      </c>
      <c r="J58" s="15"/>
      <c r="K58" s="121"/>
      <c r="L58" s="24">
        <v>7208</v>
      </c>
      <c r="M58" s="24">
        <v>3563</v>
      </c>
      <c r="N58" s="24">
        <v>3645</v>
      </c>
      <c r="O58" s="126" t="s">
        <v>84</v>
      </c>
      <c r="P58" s="114"/>
      <c r="Q58" s="114"/>
      <c r="R58" s="127"/>
      <c r="S58" s="24"/>
      <c r="T58" s="24"/>
      <c r="U58" s="24"/>
      <c r="V58" s="20"/>
    </row>
    <row r="59" spans="1:22" ht="12" customHeight="1">
      <c r="A59" s="123"/>
      <c r="B59" s="17">
        <v>32</v>
      </c>
      <c r="C59" s="17"/>
      <c r="D59" s="121"/>
      <c r="E59" s="24">
        <v>8067</v>
      </c>
      <c r="F59" s="24">
        <v>4171</v>
      </c>
      <c r="G59" s="24">
        <v>3896</v>
      </c>
      <c r="H59" s="120"/>
      <c r="I59" s="15">
        <v>67</v>
      </c>
      <c r="J59" s="15"/>
      <c r="K59" s="121"/>
      <c r="L59" s="24">
        <v>7522</v>
      </c>
      <c r="M59" s="24">
        <v>3620</v>
      </c>
      <c r="N59" s="24">
        <v>3902</v>
      </c>
      <c r="O59" s="396" t="s">
        <v>85</v>
      </c>
      <c r="P59" s="359"/>
      <c r="Q59" s="359"/>
      <c r="R59" s="397"/>
      <c r="S59" s="24">
        <f>SUM(T59:U59)</f>
        <v>62350</v>
      </c>
      <c r="T59" s="24">
        <f>SUM(F7,F15,F23)</f>
        <v>31995</v>
      </c>
      <c r="U59" s="24">
        <f>SUM(G7,G15,G23)</f>
        <v>30355</v>
      </c>
      <c r="V59" s="20"/>
    </row>
    <row r="60" spans="1:22" ht="12" customHeight="1">
      <c r="A60" s="123"/>
      <c r="B60" s="17">
        <v>33</v>
      </c>
      <c r="C60" s="17"/>
      <c r="D60" s="121"/>
      <c r="E60" s="24">
        <v>8008</v>
      </c>
      <c r="F60" s="24">
        <v>4039</v>
      </c>
      <c r="G60" s="24">
        <v>3969</v>
      </c>
      <c r="H60" s="120"/>
      <c r="I60" s="15">
        <v>68</v>
      </c>
      <c r="J60" s="15"/>
      <c r="K60" s="121"/>
      <c r="L60" s="24">
        <v>6927</v>
      </c>
      <c r="M60" s="24">
        <v>3396</v>
      </c>
      <c r="N60" s="24">
        <v>3531</v>
      </c>
      <c r="O60" s="396" t="s">
        <v>86</v>
      </c>
      <c r="P60" s="398"/>
      <c r="Q60" s="398"/>
      <c r="R60" s="360"/>
      <c r="S60" s="24">
        <f>SUM(T60:U60)</f>
        <v>327546</v>
      </c>
      <c r="T60" s="24">
        <f>SUM(F31,F39,F47,F55,M7,M15,M23,M31,M39,M47)</f>
        <v>166908</v>
      </c>
      <c r="U60" s="24">
        <f>SUM(G31,G39,G47,G55,N7,N15,N23,N31,N39,N47)</f>
        <v>160638</v>
      </c>
      <c r="V60" s="20"/>
    </row>
    <row r="61" spans="1:22" ht="12" customHeight="1">
      <c r="A61" s="123"/>
      <c r="B61" s="17">
        <v>34</v>
      </c>
      <c r="C61" s="17"/>
      <c r="D61" s="121"/>
      <c r="E61" s="24">
        <v>8077</v>
      </c>
      <c r="F61" s="24">
        <v>4055</v>
      </c>
      <c r="G61" s="24">
        <v>4022</v>
      </c>
      <c r="H61" s="120"/>
      <c r="I61" s="15">
        <v>69</v>
      </c>
      <c r="J61" s="15"/>
      <c r="K61" s="121"/>
      <c r="L61" s="24">
        <v>4134</v>
      </c>
      <c r="M61" s="24">
        <v>1974</v>
      </c>
      <c r="N61" s="24">
        <v>2160</v>
      </c>
      <c r="O61" s="396" t="s">
        <v>87</v>
      </c>
      <c r="P61" s="359"/>
      <c r="Q61" s="359"/>
      <c r="R61" s="397"/>
      <c r="S61" s="24">
        <f>SUM(T61:U61)</f>
        <v>105036</v>
      </c>
      <c r="T61" s="24">
        <f>SUM(M55,T7,T15,T23,T31,T39,T47,T55)</f>
        <v>45974</v>
      </c>
      <c r="U61" s="24">
        <f>SUM(N55,U7,U15,U23,U31,U39,U47,U55)</f>
        <v>59062</v>
      </c>
      <c r="V61" s="20"/>
    </row>
    <row r="62" spans="1:22" ht="12" customHeight="1">
      <c r="A62" s="128"/>
      <c r="B62" s="129"/>
      <c r="C62" s="129"/>
      <c r="D62" s="130"/>
      <c r="E62" s="131"/>
      <c r="F62" s="132"/>
      <c r="G62" s="133"/>
      <c r="H62" s="134"/>
      <c r="I62" s="113"/>
      <c r="J62" s="113"/>
      <c r="K62" s="130"/>
      <c r="L62" s="131"/>
      <c r="M62" s="132"/>
      <c r="N62" s="132"/>
      <c r="O62" s="393" t="s">
        <v>88</v>
      </c>
      <c r="P62" s="394"/>
      <c r="Q62" s="394"/>
      <c r="R62" s="395"/>
      <c r="S62" s="281">
        <v>44.0373930156</v>
      </c>
      <c r="T62" s="282">
        <v>42.8947451169</v>
      </c>
      <c r="U62" s="282">
        <v>45.1563795965</v>
      </c>
      <c r="V62" s="20"/>
    </row>
    <row r="63" spans="6:22" ht="7.5" customHeight="1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3.5">
      <c r="A64" s="135" t="s">
        <v>314</v>
      </c>
      <c r="B64" s="17"/>
      <c r="C64" s="17"/>
      <c r="D64" s="15"/>
      <c r="E64" s="1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</sheetData>
  <sheetProtection/>
  <mergeCells count="11">
    <mergeCell ref="O4:R4"/>
    <mergeCell ref="O62:R62"/>
    <mergeCell ref="O55:R55"/>
    <mergeCell ref="O57:R57"/>
    <mergeCell ref="O59:R59"/>
    <mergeCell ref="O60:R60"/>
    <mergeCell ref="A1:U1"/>
    <mergeCell ref="O61:R61"/>
    <mergeCell ref="A5:D5"/>
    <mergeCell ref="A4:D4"/>
    <mergeCell ref="H4:K4"/>
  </mergeCells>
  <dataValidations count="1">
    <dataValidation allowBlank="1" showInputMessage="1" showErrorMessage="1" imeMode="hiragana" sqref="A3"/>
  </dataValidations>
  <printOptions/>
  <pageMargins left="0.31496062992125984" right="0.2755905511811024" top="0.7874015748031497" bottom="0.3937007874015748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9"/>
  <sheetViews>
    <sheetView view="pageBreakPreview" zoomScaleSheetLayoutView="100" workbookViewId="0" topLeftCell="A1">
      <pane ySplit="1" topLeftCell="A2" activePane="bottomLeft" state="frozen"/>
      <selection pane="topLeft" activeCell="I209" sqref="I209"/>
      <selection pane="bottomLeft" activeCell="A1" sqref="A1:O1"/>
    </sheetView>
  </sheetViews>
  <sheetFormatPr defaultColWidth="9.00390625" defaultRowHeight="13.5"/>
  <cols>
    <col min="1" max="1" width="3.125" style="25" customWidth="1"/>
    <col min="2" max="3" width="3.125" style="26" customWidth="1"/>
    <col min="4" max="4" width="2.625" style="1" customWidth="1"/>
    <col min="5" max="6" width="7.875" style="1" customWidth="1"/>
    <col min="7" max="7" width="7.625" style="1" customWidth="1"/>
    <col min="8" max="8" width="8.00390625" style="1" customWidth="1"/>
    <col min="9" max="10" width="7.625" style="1" customWidth="1"/>
    <col min="11" max="11" width="7.875" style="1" customWidth="1"/>
    <col min="12" max="12" width="7.625" style="1" customWidth="1"/>
    <col min="13" max="13" width="7.875" style="1" customWidth="1"/>
    <col min="14" max="15" width="7.625" style="1" customWidth="1"/>
    <col min="16" max="19" width="2.625" style="1" customWidth="1"/>
    <col min="20" max="22" width="7.625" style="1" customWidth="1"/>
    <col min="23" max="16384" width="9.00390625" style="1" customWidth="1"/>
  </cols>
  <sheetData>
    <row r="1" spans="1:24" ht="16.5" customHeight="1">
      <c r="A1" s="410" t="s">
        <v>90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26"/>
      <c r="Q1" s="26"/>
      <c r="R1" s="26"/>
      <c r="S1" s="26"/>
      <c r="T1" s="26"/>
      <c r="U1" s="26"/>
      <c r="V1" s="26"/>
      <c r="W1" s="26"/>
      <c r="X1" s="26"/>
    </row>
    <row r="2" spans="1:24" ht="16.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7"/>
      <c r="Q2" s="26"/>
      <c r="R2" s="26"/>
      <c r="S2" s="26"/>
      <c r="T2" s="26"/>
      <c r="U2" s="26"/>
      <c r="V2" s="26"/>
      <c r="W2" s="26"/>
      <c r="X2" s="26"/>
    </row>
    <row r="3" spans="1:22" ht="18" customHeight="1" thickBot="1">
      <c r="A3" s="140" t="s">
        <v>22</v>
      </c>
      <c r="B3" s="103"/>
      <c r="C3" s="103"/>
      <c r="D3" s="20"/>
      <c r="E3" s="141" t="s">
        <v>315</v>
      </c>
      <c r="F3" s="20"/>
      <c r="G3" s="142"/>
      <c r="H3" s="142"/>
      <c r="I3" s="142"/>
      <c r="J3" s="142"/>
      <c r="K3" s="142"/>
      <c r="L3" s="142"/>
      <c r="M3" s="142"/>
      <c r="N3" s="142"/>
      <c r="O3" s="143"/>
      <c r="P3" s="17"/>
      <c r="Q3" s="18"/>
      <c r="R3" s="18"/>
      <c r="S3" s="18"/>
      <c r="T3" s="18"/>
      <c r="U3" s="18"/>
      <c r="V3" s="18"/>
    </row>
    <row r="4" spans="1:16" ht="13.5" customHeight="1" thickTop="1">
      <c r="A4" s="411" t="s">
        <v>72</v>
      </c>
      <c r="B4" s="412"/>
      <c r="C4" s="412"/>
      <c r="D4" s="412"/>
      <c r="E4" s="382" t="s">
        <v>28</v>
      </c>
      <c r="F4" s="382" t="s">
        <v>29</v>
      </c>
      <c r="G4" s="382"/>
      <c r="H4" s="382"/>
      <c r="I4" s="382"/>
      <c r="J4" s="382"/>
      <c r="K4" s="382" t="s">
        <v>30</v>
      </c>
      <c r="L4" s="382"/>
      <c r="M4" s="382"/>
      <c r="N4" s="382"/>
      <c r="O4" s="363"/>
      <c r="P4" s="20"/>
    </row>
    <row r="5" spans="1:30" ht="13.5" customHeight="1">
      <c r="A5" s="413"/>
      <c r="B5" s="414"/>
      <c r="C5" s="414"/>
      <c r="D5" s="414"/>
      <c r="E5" s="414"/>
      <c r="F5" s="109" t="s">
        <v>28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28</v>
      </c>
      <c r="L5" s="109" t="s">
        <v>91</v>
      </c>
      <c r="M5" s="109" t="s">
        <v>92</v>
      </c>
      <c r="N5" s="109" t="s">
        <v>93</v>
      </c>
      <c r="O5" s="117" t="s">
        <v>94</v>
      </c>
      <c r="P5" s="20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6" ht="12" customHeight="1">
      <c r="A6" s="406" t="s">
        <v>28</v>
      </c>
      <c r="B6" s="391"/>
      <c r="C6" s="391"/>
      <c r="D6" s="407"/>
      <c r="E6" s="259">
        <f>SUM(F6,K6)</f>
        <v>432582</v>
      </c>
      <c r="F6" s="259">
        <f aca="true" t="shared" si="0" ref="F6:O6">SUM((SUM(F8:F62)+SUM(F67:F121))/2,F123)</f>
        <v>212882</v>
      </c>
      <c r="G6" s="259">
        <f t="shared" si="0"/>
        <v>63245</v>
      </c>
      <c r="H6" s="259">
        <f t="shared" si="0"/>
        <v>118527</v>
      </c>
      <c r="I6" s="259">
        <f t="shared" si="0"/>
        <v>4317</v>
      </c>
      <c r="J6" s="259">
        <f t="shared" si="0"/>
        <v>6751</v>
      </c>
      <c r="K6" s="259">
        <f t="shared" si="0"/>
        <v>219700</v>
      </c>
      <c r="L6" s="259">
        <f t="shared" si="0"/>
        <v>54433</v>
      </c>
      <c r="M6" s="259">
        <f t="shared" si="0"/>
        <v>118547</v>
      </c>
      <c r="N6" s="259">
        <f t="shared" si="0"/>
        <v>20702</v>
      </c>
      <c r="O6" s="259">
        <f t="shared" si="0"/>
        <v>12098</v>
      </c>
      <c r="P6" s="20"/>
    </row>
    <row r="7" spans="1:16" ht="12" customHeight="1">
      <c r="A7" s="123"/>
      <c r="B7" s="17"/>
      <c r="C7" s="17"/>
      <c r="D7" s="121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0"/>
    </row>
    <row r="8" spans="1:30" ht="12" customHeight="1">
      <c r="A8" s="123" t="s">
        <v>226</v>
      </c>
      <c r="B8" s="17" t="s">
        <v>227</v>
      </c>
      <c r="C8" s="17">
        <v>19</v>
      </c>
      <c r="D8" s="121" t="s">
        <v>73</v>
      </c>
      <c r="E8" s="259">
        <f>SUM(F8,K8)</f>
        <v>17509</v>
      </c>
      <c r="F8" s="259">
        <f aca="true" t="shared" si="1" ref="F8:O8">SUM(F10:F14)</f>
        <v>8897</v>
      </c>
      <c r="G8" s="259">
        <f t="shared" si="1"/>
        <v>8704</v>
      </c>
      <c r="H8" s="259">
        <f t="shared" si="1"/>
        <v>24</v>
      </c>
      <c r="I8" s="259">
        <f t="shared" si="1"/>
        <v>1</v>
      </c>
      <c r="J8" s="259">
        <f t="shared" si="1"/>
        <v>1</v>
      </c>
      <c r="K8" s="259">
        <f t="shared" si="1"/>
        <v>8612</v>
      </c>
      <c r="L8" s="259">
        <f t="shared" si="1"/>
        <v>8436</v>
      </c>
      <c r="M8" s="259">
        <f t="shared" si="1"/>
        <v>28</v>
      </c>
      <c r="N8" s="259">
        <f t="shared" si="1"/>
        <v>0</v>
      </c>
      <c r="O8" s="259">
        <f t="shared" si="1"/>
        <v>2</v>
      </c>
      <c r="P8" s="20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16" ht="7.5" customHeight="1">
      <c r="A9" s="123"/>
      <c r="B9" s="17"/>
      <c r="C9" s="17"/>
      <c r="D9" s="121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0"/>
    </row>
    <row r="10" spans="1:16" ht="12" customHeight="1">
      <c r="A10" s="123"/>
      <c r="B10" s="17">
        <v>15</v>
      </c>
      <c r="C10" s="17"/>
      <c r="D10" s="121"/>
      <c r="E10" s="259">
        <f>SUM(F10,K10)</f>
        <v>3504</v>
      </c>
      <c r="F10" s="259">
        <v>1754</v>
      </c>
      <c r="G10" s="259">
        <v>1753</v>
      </c>
      <c r="H10" s="259" t="s">
        <v>89</v>
      </c>
      <c r="I10" s="259" t="s">
        <v>89</v>
      </c>
      <c r="J10" s="259" t="s">
        <v>89</v>
      </c>
      <c r="K10" s="259">
        <v>1750</v>
      </c>
      <c r="L10" s="259">
        <v>1719</v>
      </c>
      <c r="M10" s="259">
        <v>1</v>
      </c>
      <c r="N10" s="259" t="s">
        <v>89</v>
      </c>
      <c r="O10" s="259" t="s">
        <v>89</v>
      </c>
      <c r="P10" s="20"/>
    </row>
    <row r="11" spans="1:16" ht="12" customHeight="1">
      <c r="A11" s="123"/>
      <c r="B11" s="17">
        <v>16</v>
      </c>
      <c r="C11" s="17"/>
      <c r="D11" s="121"/>
      <c r="E11" s="259">
        <f>SUM(F11,K11)</f>
        <v>3598</v>
      </c>
      <c r="F11" s="259">
        <v>1805</v>
      </c>
      <c r="G11" s="259">
        <v>1796</v>
      </c>
      <c r="H11" s="259">
        <v>2</v>
      </c>
      <c r="I11" s="259" t="s">
        <v>89</v>
      </c>
      <c r="J11" s="259" t="s">
        <v>89</v>
      </c>
      <c r="K11" s="259">
        <v>1793</v>
      </c>
      <c r="L11" s="259">
        <v>1784</v>
      </c>
      <c r="M11" s="259" t="s">
        <v>89</v>
      </c>
      <c r="N11" s="259" t="s">
        <v>89</v>
      </c>
      <c r="O11" s="259" t="s">
        <v>89</v>
      </c>
      <c r="P11" s="20"/>
    </row>
    <row r="12" spans="1:16" ht="12" customHeight="1">
      <c r="A12" s="123"/>
      <c r="B12" s="17">
        <v>17</v>
      </c>
      <c r="C12" s="17"/>
      <c r="D12" s="121"/>
      <c r="E12" s="259">
        <f>SUM(F12,K12)</f>
        <v>3404</v>
      </c>
      <c r="F12" s="259">
        <v>1705</v>
      </c>
      <c r="G12" s="259">
        <v>1686</v>
      </c>
      <c r="H12" s="259">
        <v>1</v>
      </c>
      <c r="I12" s="259" t="s">
        <v>89</v>
      </c>
      <c r="J12" s="259" t="s">
        <v>89</v>
      </c>
      <c r="K12" s="259">
        <v>1699</v>
      </c>
      <c r="L12" s="259">
        <v>1686</v>
      </c>
      <c r="M12" s="259">
        <v>3</v>
      </c>
      <c r="N12" s="259" t="s">
        <v>89</v>
      </c>
      <c r="O12" s="259" t="s">
        <v>89</v>
      </c>
      <c r="P12" s="20"/>
    </row>
    <row r="13" spans="1:16" ht="12" customHeight="1">
      <c r="A13" s="123"/>
      <c r="B13" s="17">
        <v>18</v>
      </c>
      <c r="C13" s="17"/>
      <c r="D13" s="121"/>
      <c r="E13" s="259">
        <f>SUM(F13,K13)</f>
        <v>3454</v>
      </c>
      <c r="F13" s="259">
        <v>1766</v>
      </c>
      <c r="G13" s="259">
        <v>1708</v>
      </c>
      <c r="H13" s="259">
        <v>9</v>
      </c>
      <c r="I13" s="259" t="s">
        <v>89</v>
      </c>
      <c r="J13" s="259">
        <v>1</v>
      </c>
      <c r="K13" s="259">
        <v>1688</v>
      </c>
      <c r="L13" s="259">
        <v>1643</v>
      </c>
      <c r="M13" s="259">
        <v>6</v>
      </c>
      <c r="N13" s="259" t="s">
        <v>89</v>
      </c>
      <c r="O13" s="259">
        <v>1</v>
      </c>
      <c r="P13" s="20"/>
    </row>
    <row r="14" spans="1:16" ht="12" customHeight="1">
      <c r="A14" s="123"/>
      <c r="B14" s="17">
        <v>19</v>
      </c>
      <c r="C14" s="17"/>
      <c r="D14" s="121"/>
      <c r="E14" s="259">
        <f>SUM(F14,K14)</f>
        <v>3549</v>
      </c>
      <c r="F14" s="259">
        <v>1867</v>
      </c>
      <c r="G14" s="259">
        <v>1761</v>
      </c>
      <c r="H14" s="259">
        <v>12</v>
      </c>
      <c r="I14" s="259">
        <v>1</v>
      </c>
      <c r="J14" s="259" t="s">
        <v>89</v>
      </c>
      <c r="K14" s="259">
        <v>1682</v>
      </c>
      <c r="L14" s="259">
        <v>1604</v>
      </c>
      <c r="M14" s="259">
        <v>18</v>
      </c>
      <c r="N14" s="259" t="s">
        <v>89</v>
      </c>
      <c r="O14" s="259">
        <v>1</v>
      </c>
      <c r="P14" s="20"/>
    </row>
    <row r="15" spans="1:16" ht="12" customHeight="1">
      <c r="A15" s="123"/>
      <c r="B15" s="17"/>
      <c r="C15" s="17"/>
      <c r="D15" s="121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0"/>
    </row>
    <row r="16" spans="1:30" ht="12" customHeight="1">
      <c r="A16" s="123" t="s">
        <v>79</v>
      </c>
      <c r="B16" s="17" t="s">
        <v>74</v>
      </c>
      <c r="C16" s="17">
        <v>24</v>
      </c>
      <c r="D16" s="121" t="s">
        <v>95</v>
      </c>
      <c r="E16" s="259">
        <f>SUM(F16,K16)</f>
        <v>21292</v>
      </c>
      <c r="F16" s="259">
        <f aca="true" t="shared" si="2" ref="F16:O16">SUM(F18:F22)</f>
        <v>11000</v>
      </c>
      <c r="G16" s="259">
        <f t="shared" si="2"/>
        <v>9282</v>
      </c>
      <c r="H16" s="259">
        <f t="shared" si="2"/>
        <v>264</v>
      </c>
      <c r="I16" s="259">
        <f t="shared" si="2"/>
        <v>1</v>
      </c>
      <c r="J16" s="259">
        <f t="shared" si="2"/>
        <v>8</v>
      </c>
      <c r="K16" s="259">
        <f t="shared" si="2"/>
        <v>10292</v>
      </c>
      <c r="L16" s="259">
        <f t="shared" si="2"/>
        <v>8658</v>
      </c>
      <c r="M16" s="259">
        <f t="shared" si="2"/>
        <v>510</v>
      </c>
      <c r="N16" s="259">
        <f t="shared" si="2"/>
        <v>4</v>
      </c>
      <c r="O16" s="259">
        <f t="shared" si="2"/>
        <v>13</v>
      </c>
      <c r="P16" s="2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16" ht="7.5" customHeight="1">
      <c r="A17" s="123"/>
      <c r="B17" s="17"/>
      <c r="C17" s="17"/>
      <c r="D17" s="121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0"/>
    </row>
    <row r="18" spans="1:16" ht="12" customHeight="1">
      <c r="A18" s="123"/>
      <c r="B18" s="17">
        <v>20</v>
      </c>
      <c r="C18" s="17"/>
      <c r="D18" s="121"/>
      <c r="E18" s="259">
        <f>SUM(F18,K18)</f>
        <v>3767</v>
      </c>
      <c r="F18" s="259">
        <v>1927</v>
      </c>
      <c r="G18" s="259">
        <v>1780</v>
      </c>
      <c r="H18" s="259">
        <v>13</v>
      </c>
      <c r="I18" s="259" t="s">
        <v>89</v>
      </c>
      <c r="J18" s="259">
        <v>1</v>
      </c>
      <c r="K18" s="259">
        <v>1840</v>
      </c>
      <c r="L18" s="259">
        <v>1696</v>
      </c>
      <c r="M18" s="259">
        <v>36</v>
      </c>
      <c r="N18" s="259" t="s">
        <v>89</v>
      </c>
      <c r="O18" s="259">
        <v>1</v>
      </c>
      <c r="P18" s="20"/>
    </row>
    <row r="19" spans="1:16" ht="12" customHeight="1">
      <c r="A19" s="123"/>
      <c r="B19" s="17">
        <v>21</v>
      </c>
      <c r="C19" s="17"/>
      <c r="D19" s="121"/>
      <c r="E19" s="259">
        <f>SUM(F19,K19)</f>
        <v>3865</v>
      </c>
      <c r="F19" s="259">
        <v>2019</v>
      </c>
      <c r="G19" s="259">
        <v>1852</v>
      </c>
      <c r="H19" s="259">
        <v>26</v>
      </c>
      <c r="I19" s="259" t="s">
        <v>89</v>
      </c>
      <c r="J19" s="259" t="s">
        <v>89</v>
      </c>
      <c r="K19" s="259">
        <v>1846</v>
      </c>
      <c r="L19" s="259">
        <v>1675</v>
      </c>
      <c r="M19" s="259">
        <v>41</v>
      </c>
      <c r="N19" s="259">
        <v>1</v>
      </c>
      <c r="O19" s="259">
        <v>2</v>
      </c>
      <c r="P19" s="20"/>
    </row>
    <row r="20" spans="1:16" ht="12" customHeight="1">
      <c r="A20" s="123"/>
      <c r="B20" s="17">
        <v>22</v>
      </c>
      <c r="C20" s="17"/>
      <c r="D20" s="121"/>
      <c r="E20" s="259">
        <f>SUM(F20,K20)</f>
        <v>4065</v>
      </c>
      <c r="F20" s="259">
        <v>2097</v>
      </c>
      <c r="G20" s="259">
        <v>1821</v>
      </c>
      <c r="H20" s="259">
        <v>41</v>
      </c>
      <c r="I20" s="259" t="s">
        <v>89</v>
      </c>
      <c r="J20" s="259">
        <v>1</v>
      </c>
      <c r="K20" s="259">
        <v>1968</v>
      </c>
      <c r="L20" s="259">
        <v>1677</v>
      </c>
      <c r="M20" s="259">
        <v>86</v>
      </c>
      <c r="N20" s="259">
        <v>2</v>
      </c>
      <c r="O20" s="259">
        <v>3</v>
      </c>
      <c r="P20" s="20"/>
    </row>
    <row r="21" spans="1:16" ht="12" customHeight="1">
      <c r="A21" s="123"/>
      <c r="B21" s="17">
        <v>23</v>
      </c>
      <c r="C21" s="17"/>
      <c r="D21" s="121"/>
      <c r="E21" s="259">
        <f>SUM(F21,K21)</f>
        <v>4654</v>
      </c>
      <c r="F21" s="259">
        <v>2424</v>
      </c>
      <c r="G21" s="259">
        <v>1935</v>
      </c>
      <c r="H21" s="259">
        <v>69</v>
      </c>
      <c r="I21" s="259">
        <v>1</v>
      </c>
      <c r="J21" s="259">
        <v>1</v>
      </c>
      <c r="K21" s="259">
        <v>2230</v>
      </c>
      <c r="L21" s="259">
        <v>1777</v>
      </c>
      <c r="M21" s="259">
        <v>116</v>
      </c>
      <c r="N21" s="259">
        <v>1</v>
      </c>
      <c r="O21" s="259">
        <v>1</v>
      </c>
      <c r="P21" s="20"/>
    </row>
    <row r="22" spans="1:16" ht="12" customHeight="1">
      <c r="A22" s="123"/>
      <c r="B22" s="17">
        <v>24</v>
      </c>
      <c r="C22" s="17"/>
      <c r="D22" s="121"/>
      <c r="E22" s="259">
        <f>SUM(F22,K22)</f>
        <v>4941</v>
      </c>
      <c r="F22" s="259">
        <v>2533</v>
      </c>
      <c r="G22" s="259">
        <v>1894</v>
      </c>
      <c r="H22" s="259">
        <v>115</v>
      </c>
      <c r="I22" s="259" t="s">
        <v>89</v>
      </c>
      <c r="J22" s="259">
        <v>5</v>
      </c>
      <c r="K22" s="259">
        <v>2408</v>
      </c>
      <c r="L22" s="259">
        <v>1833</v>
      </c>
      <c r="M22" s="259">
        <v>231</v>
      </c>
      <c r="N22" s="259" t="s">
        <v>89</v>
      </c>
      <c r="O22" s="259">
        <v>6</v>
      </c>
      <c r="P22" s="20"/>
    </row>
    <row r="23" spans="1:16" ht="12" customHeight="1">
      <c r="A23" s="123"/>
      <c r="B23" s="17"/>
      <c r="C23" s="17"/>
      <c r="D23" s="121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0"/>
    </row>
    <row r="24" spans="1:30" ht="12" customHeight="1">
      <c r="A24" s="123" t="s">
        <v>80</v>
      </c>
      <c r="B24" s="17" t="s">
        <v>74</v>
      </c>
      <c r="C24" s="17">
        <v>29</v>
      </c>
      <c r="D24" s="121" t="s">
        <v>95</v>
      </c>
      <c r="E24" s="259">
        <f>SUM(F24,K24)</f>
        <v>30077</v>
      </c>
      <c r="F24" s="259">
        <f aca="true" t="shared" si="3" ref="F24:O24">SUM(F26:F30)</f>
        <v>15057</v>
      </c>
      <c r="G24" s="259">
        <f t="shared" si="3"/>
        <v>9000</v>
      </c>
      <c r="H24" s="259">
        <f t="shared" si="3"/>
        <v>2833</v>
      </c>
      <c r="I24" s="259">
        <f t="shared" si="3"/>
        <v>1</v>
      </c>
      <c r="J24" s="259">
        <f t="shared" si="3"/>
        <v>54</v>
      </c>
      <c r="K24" s="259">
        <f t="shared" si="3"/>
        <v>15020</v>
      </c>
      <c r="L24" s="259">
        <f t="shared" si="3"/>
        <v>8219</v>
      </c>
      <c r="M24" s="259">
        <f t="shared" si="3"/>
        <v>4678</v>
      </c>
      <c r="N24" s="259">
        <f t="shared" si="3"/>
        <v>4</v>
      </c>
      <c r="O24" s="259">
        <f t="shared" si="3"/>
        <v>111</v>
      </c>
      <c r="P24" s="2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16" ht="7.5" customHeight="1">
      <c r="A25" s="123"/>
      <c r="B25" s="17"/>
      <c r="C25" s="17"/>
      <c r="D25" s="121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0"/>
    </row>
    <row r="26" spans="1:16" ht="12" customHeight="1">
      <c r="A26" s="123"/>
      <c r="B26" s="17">
        <v>25</v>
      </c>
      <c r="C26" s="17"/>
      <c r="D26" s="121"/>
      <c r="E26" s="259">
        <f>SUM(F26,K26)</f>
        <v>5363</v>
      </c>
      <c r="F26" s="259">
        <v>2683</v>
      </c>
      <c r="G26" s="259">
        <v>1932</v>
      </c>
      <c r="H26" s="259">
        <v>194</v>
      </c>
      <c r="I26" s="259" t="s">
        <v>89</v>
      </c>
      <c r="J26" s="259">
        <v>7</v>
      </c>
      <c r="K26" s="259">
        <v>2680</v>
      </c>
      <c r="L26" s="259">
        <v>1876</v>
      </c>
      <c r="M26" s="259">
        <v>364</v>
      </c>
      <c r="N26" s="259" t="s">
        <v>89</v>
      </c>
      <c r="O26" s="259">
        <v>13</v>
      </c>
      <c r="P26" s="20"/>
    </row>
    <row r="27" spans="1:16" ht="12" customHeight="1">
      <c r="A27" s="123"/>
      <c r="B27" s="17">
        <v>26</v>
      </c>
      <c r="C27" s="17"/>
      <c r="D27" s="121"/>
      <c r="E27" s="259">
        <f>SUM(F27,K27)</f>
        <v>5576</v>
      </c>
      <c r="F27" s="259">
        <v>2843</v>
      </c>
      <c r="G27" s="259">
        <v>1885</v>
      </c>
      <c r="H27" s="259">
        <v>340</v>
      </c>
      <c r="I27" s="259">
        <v>1</v>
      </c>
      <c r="J27" s="259">
        <v>8</v>
      </c>
      <c r="K27" s="259">
        <v>2733</v>
      </c>
      <c r="L27" s="259">
        <v>1710</v>
      </c>
      <c r="M27" s="259">
        <v>603</v>
      </c>
      <c r="N27" s="259" t="s">
        <v>89</v>
      </c>
      <c r="O27" s="259">
        <v>22</v>
      </c>
      <c r="P27" s="20"/>
    </row>
    <row r="28" spans="1:16" ht="12" customHeight="1">
      <c r="A28" s="123"/>
      <c r="B28" s="17">
        <v>27</v>
      </c>
      <c r="C28" s="17"/>
      <c r="D28" s="121"/>
      <c r="E28" s="259">
        <f>SUM(F28,K28)</f>
        <v>6002</v>
      </c>
      <c r="F28" s="259">
        <v>2995</v>
      </c>
      <c r="G28" s="259">
        <v>1772</v>
      </c>
      <c r="H28" s="259">
        <v>532</v>
      </c>
      <c r="I28" s="259" t="s">
        <v>89</v>
      </c>
      <c r="J28" s="259">
        <v>8</v>
      </c>
      <c r="K28" s="259">
        <v>3007</v>
      </c>
      <c r="L28" s="259">
        <v>1666</v>
      </c>
      <c r="M28" s="259">
        <v>899</v>
      </c>
      <c r="N28" s="259">
        <v>3</v>
      </c>
      <c r="O28" s="259">
        <v>14</v>
      </c>
      <c r="P28" s="20"/>
    </row>
    <row r="29" spans="1:16" ht="12" customHeight="1">
      <c r="A29" s="123"/>
      <c r="B29" s="17">
        <v>28</v>
      </c>
      <c r="C29" s="17"/>
      <c r="D29" s="121"/>
      <c r="E29" s="259">
        <f>SUM(F29,K29)</f>
        <v>6354</v>
      </c>
      <c r="F29" s="259">
        <v>3187</v>
      </c>
      <c r="G29" s="259">
        <v>1741</v>
      </c>
      <c r="H29" s="259">
        <v>782</v>
      </c>
      <c r="I29" s="259" t="s">
        <v>89</v>
      </c>
      <c r="J29" s="259">
        <v>13</v>
      </c>
      <c r="K29" s="259">
        <v>3167</v>
      </c>
      <c r="L29" s="259">
        <v>1512</v>
      </c>
      <c r="M29" s="259">
        <v>1263</v>
      </c>
      <c r="N29" s="259" t="s">
        <v>89</v>
      </c>
      <c r="O29" s="259">
        <v>25</v>
      </c>
      <c r="P29" s="20"/>
    </row>
    <row r="30" spans="1:16" ht="12" customHeight="1">
      <c r="A30" s="123"/>
      <c r="B30" s="17">
        <v>29</v>
      </c>
      <c r="C30" s="17"/>
      <c r="D30" s="121"/>
      <c r="E30" s="259">
        <f>SUM(F30,K30)</f>
        <v>6782</v>
      </c>
      <c r="F30" s="259">
        <v>3349</v>
      </c>
      <c r="G30" s="259">
        <v>1670</v>
      </c>
      <c r="H30" s="259">
        <v>985</v>
      </c>
      <c r="I30" s="259" t="s">
        <v>89</v>
      </c>
      <c r="J30" s="259">
        <v>18</v>
      </c>
      <c r="K30" s="259">
        <v>3433</v>
      </c>
      <c r="L30" s="259">
        <v>1455</v>
      </c>
      <c r="M30" s="259">
        <v>1549</v>
      </c>
      <c r="N30" s="259">
        <v>1</v>
      </c>
      <c r="O30" s="259">
        <v>37</v>
      </c>
      <c r="P30" s="20"/>
    </row>
    <row r="31" spans="1:16" ht="12" customHeight="1">
      <c r="A31" s="123"/>
      <c r="B31" s="17"/>
      <c r="C31" s="17"/>
      <c r="D31" s="121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0"/>
    </row>
    <row r="32" spans="1:30" ht="12" customHeight="1">
      <c r="A32" s="123" t="s">
        <v>81</v>
      </c>
      <c r="B32" s="17" t="s">
        <v>74</v>
      </c>
      <c r="C32" s="17">
        <v>34</v>
      </c>
      <c r="D32" s="121" t="s">
        <v>95</v>
      </c>
      <c r="E32" s="259">
        <f>SUM(F32,K32)</f>
        <v>39147</v>
      </c>
      <c r="F32" s="259">
        <f aca="true" t="shared" si="4" ref="F32:O32">SUM(F34:F38)</f>
        <v>19829</v>
      </c>
      <c r="G32" s="259">
        <f t="shared" si="4"/>
        <v>7378</v>
      </c>
      <c r="H32" s="259">
        <f t="shared" si="4"/>
        <v>9284</v>
      </c>
      <c r="I32" s="259">
        <f t="shared" si="4"/>
        <v>3</v>
      </c>
      <c r="J32" s="259">
        <f t="shared" si="4"/>
        <v>191</v>
      </c>
      <c r="K32" s="259">
        <f t="shared" si="4"/>
        <v>19318</v>
      </c>
      <c r="L32" s="259">
        <f t="shared" si="4"/>
        <v>5797</v>
      </c>
      <c r="M32" s="259">
        <f t="shared" si="4"/>
        <v>11541</v>
      </c>
      <c r="N32" s="259">
        <f t="shared" si="4"/>
        <v>13</v>
      </c>
      <c r="O32" s="259">
        <f t="shared" si="4"/>
        <v>307</v>
      </c>
      <c r="P32" s="2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16" ht="7.5" customHeight="1">
      <c r="A33" s="123"/>
      <c r="B33" s="17"/>
      <c r="C33" s="17"/>
      <c r="D33" s="121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0"/>
    </row>
    <row r="34" spans="1:16" ht="12" customHeight="1">
      <c r="A34" s="123"/>
      <c r="B34" s="17">
        <v>30</v>
      </c>
      <c r="C34" s="17"/>
      <c r="D34" s="121"/>
      <c r="E34" s="259">
        <f>SUM(F34,K34)</f>
        <v>7198</v>
      </c>
      <c r="F34" s="259">
        <v>3570</v>
      </c>
      <c r="G34" s="259">
        <v>1568</v>
      </c>
      <c r="H34" s="259">
        <v>1342</v>
      </c>
      <c r="I34" s="259">
        <v>2</v>
      </c>
      <c r="J34" s="259">
        <v>36</v>
      </c>
      <c r="K34" s="259">
        <v>3628</v>
      </c>
      <c r="L34" s="259">
        <v>1373</v>
      </c>
      <c r="M34" s="259">
        <v>1836</v>
      </c>
      <c r="N34" s="259">
        <v>2</v>
      </c>
      <c r="O34" s="259">
        <v>49</v>
      </c>
      <c r="P34" s="20"/>
    </row>
    <row r="35" spans="1:16" ht="12" customHeight="1">
      <c r="A35" s="123"/>
      <c r="B35" s="17">
        <v>31</v>
      </c>
      <c r="C35" s="17"/>
      <c r="D35" s="121"/>
      <c r="E35" s="259">
        <f>SUM(F35,K35)</f>
        <v>7797</v>
      </c>
      <c r="F35" s="259">
        <v>3994</v>
      </c>
      <c r="G35" s="259">
        <v>1610</v>
      </c>
      <c r="H35" s="259">
        <v>1698</v>
      </c>
      <c r="I35" s="259" t="s">
        <v>89</v>
      </c>
      <c r="J35" s="259">
        <v>30</v>
      </c>
      <c r="K35" s="259">
        <v>3803</v>
      </c>
      <c r="L35" s="259">
        <v>1223</v>
      </c>
      <c r="M35" s="259">
        <v>2172</v>
      </c>
      <c r="N35" s="259">
        <v>1</v>
      </c>
      <c r="O35" s="259">
        <v>48</v>
      </c>
      <c r="P35" s="20"/>
    </row>
    <row r="36" spans="1:16" ht="12" customHeight="1">
      <c r="A36" s="123"/>
      <c r="B36" s="17">
        <v>32</v>
      </c>
      <c r="C36" s="17"/>
      <c r="D36" s="121"/>
      <c r="E36" s="259">
        <f>SUM(F36,K36)</f>
        <v>8067</v>
      </c>
      <c r="F36" s="259">
        <v>4171</v>
      </c>
      <c r="G36" s="259">
        <v>1541</v>
      </c>
      <c r="H36" s="259">
        <v>1956</v>
      </c>
      <c r="I36" s="259" t="s">
        <v>89</v>
      </c>
      <c r="J36" s="259">
        <v>40</v>
      </c>
      <c r="K36" s="259">
        <v>3896</v>
      </c>
      <c r="L36" s="259">
        <v>1107</v>
      </c>
      <c r="M36" s="259">
        <v>2383</v>
      </c>
      <c r="N36" s="259">
        <v>1</v>
      </c>
      <c r="O36" s="259">
        <v>66</v>
      </c>
      <c r="P36" s="20"/>
    </row>
    <row r="37" spans="1:16" ht="12" customHeight="1">
      <c r="A37" s="123"/>
      <c r="B37" s="17">
        <v>33</v>
      </c>
      <c r="C37" s="17"/>
      <c r="D37" s="121"/>
      <c r="E37" s="259">
        <f>SUM(F37,K37)</f>
        <v>8008</v>
      </c>
      <c r="F37" s="259">
        <v>4039</v>
      </c>
      <c r="G37" s="259">
        <v>1360</v>
      </c>
      <c r="H37" s="259">
        <v>2107</v>
      </c>
      <c r="I37" s="259" t="s">
        <v>89</v>
      </c>
      <c r="J37" s="259">
        <v>38</v>
      </c>
      <c r="K37" s="259">
        <v>3969</v>
      </c>
      <c r="L37" s="259">
        <v>1057</v>
      </c>
      <c r="M37" s="259">
        <v>2527</v>
      </c>
      <c r="N37" s="259">
        <v>4</v>
      </c>
      <c r="O37" s="259">
        <v>63</v>
      </c>
      <c r="P37" s="20"/>
    </row>
    <row r="38" spans="1:16" ht="12" customHeight="1">
      <c r="A38" s="123"/>
      <c r="B38" s="17">
        <v>34</v>
      </c>
      <c r="C38" s="17"/>
      <c r="D38" s="121"/>
      <c r="E38" s="259">
        <f>SUM(F38,K38)</f>
        <v>8077</v>
      </c>
      <c r="F38" s="259">
        <v>4055</v>
      </c>
      <c r="G38" s="259">
        <v>1299</v>
      </c>
      <c r="H38" s="259">
        <v>2181</v>
      </c>
      <c r="I38" s="259">
        <v>1</v>
      </c>
      <c r="J38" s="259">
        <v>47</v>
      </c>
      <c r="K38" s="259">
        <v>4022</v>
      </c>
      <c r="L38" s="259">
        <v>1037</v>
      </c>
      <c r="M38" s="259">
        <v>2623</v>
      </c>
      <c r="N38" s="259">
        <v>5</v>
      </c>
      <c r="O38" s="259">
        <v>81</v>
      </c>
      <c r="P38" s="20"/>
    </row>
    <row r="39" spans="1:16" ht="12" customHeight="1">
      <c r="A39" s="123"/>
      <c r="B39" s="17"/>
      <c r="C39" s="17"/>
      <c r="D39" s="121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0"/>
    </row>
    <row r="40" spans="1:30" ht="12" customHeight="1">
      <c r="A40" s="15">
        <v>35</v>
      </c>
      <c r="B40" s="17" t="s">
        <v>74</v>
      </c>
      <c r="C40" s="15">
        <v>39</v>
      </c>
      <c r="D40" s="121" t="s">
        <v>95</v>
      </c>
      <c r="E40" s="259">
        <f>SUM(F40,K40)</f>
        <v>43031</v>
      </c>
      <c r="F40" s="259">
        <f aca="true" t="shared" si="5" ref="F40:O40">SUM(F42:F46)</f>
        <v>21622</v>
      </c>
      <c r="G40" s="259">
        <f t="shared" si="5"/>
        <v>5901</v>
      </c>
      <c r="H40" s="259">
        <f t="shared" si="5"/>
        <v>12990</v>
      </c>
      <c r="I40" s="259">
        <f t="shared" si="5"/>
        <v>21</v>
      </c>
      <c r="J40" s="259">
        <f t="shared" si="5"/>
        <v>355</v>
      </c>
      <c r="K40" s="259">
        <f t="shared" si="5"/>
        <v>21409</v>
      </c>
      <c r="L40" s="259">
        <f t="shared" si="5"/>
        <v>4722</v>
      </c>
      <c r="M40" s="259">
        <f t="shared" si="5"/>
        <v>14693</v>
      </c>
      <c r="N40" s="259">
        <f t="shared" si="5"/>
        <v>34</v>
      </c>
      <c r="O40" s="259">
        <f t="shared" si="5"/>
        <v>667</v>
      </c>
      <c r="P40" s="20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16" ht="7.5" customHeight="1">
      <c r="A41" s="15"/>
      <c r="B41" s="15"/>
      <c r="C41" s="15"/>
      <c r="D41" s="121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0"/>
    </row>
    <row r="42" spans="1:16" ht="12" customHeight="1">
      <c r="A42" s="15"/>
      <c r="B42" s="15">
        <v>35</v>
      </c>
      <c r="C42" s="15"/>
      <c r="D42" s="121"/>
      <c r="E42" s="259">
        <f>SUM(F42,K42)</f>
        <v>8236</v>
      </c>
      <c r="F42" s="259">
        <v>4093</v>
      </c>
      <c r="G42" s="259">
        <v>1182</v>
      </c>
      <c r="H42" s="259">
        <v>2360</v>
      </c>
      <c r="I42" s="259">
        <v>4</v>
      </c>
      <c r="J42" s="259">
        <v>69</v>
      </c>
      <c r="K42" s="259">
        <v>4143</v>
      </c>
      <c r="L42" s="259">
        <v>983</v>
      </c>
      <c r="M42" s="259">
        <v>2784</v>
      </c>
      <c r="N42" s="259">
        <v>3</v>
      </c>
      <c r="O42" s="259">
        <v>109</v>
      </c>
      <c r="P42" s="20"/>
    </row>
    <row r="43" spans="1:16" ht="12" customHeight="1">
      <c r="A43" s="15"/>
      <c r="B43" s="15">
        <v>36</v>
      </c>
      <c r="C43" s="15"/>
      <c r="D43" s="121"/>
      <c r="E43" s="259">
        <f>SUM(F43,K43)</f>
        <v>8440</v>
      </c>
      <c r="F43" s="259">
        <v>4186</v>
      </c>
      <c r="G43" s="259">
        <v>1129</v>
      </c>
      <c r="H43" s="259">
        <v>2497</v>
      </c>
      <c r="I43" s="259">
        <v>4</v>
      </c>
      <c r="J43" s="259">
        <v>67</v>
      </c>
      <c r="K43" s="259">
        <v>4254</v>
      </c>
      <c r="L43" s="259">
        <v>984</v>
      </c>
      <c r="M43" s="259">
        <v>2856</v>
      </c>
      <c r="N43" s="259">
        <v>6</v>
      </c>
      <c r="O43" s="259">
        <v>122</v>
      </c>
      <c r="P43" s="20"/>
    </row>
    <row r="44" spans="1:16" ht="12" customHeight="1">
      <c r="A44" s="15"/>
      <c r="B44" s="15">
        <v>37</v>
      </c>
      <c r="C44" s="15"/>
      <c r="D44" s="121"/>
      <c r="E44" s="259">
        <f>SUM(F44,K44)</f>
        <v>8657</v>
      </c>
      <c r="F44" s="259">
        <v>4371</v>
      </c>
      <c r="G44" s="259">
        <v>1179</v>
      </c>
      <c r="H44" s="259">
        <v>2656</v>
      </c>
      <c r="I44" s="259">
        <v>3</v>
      </c>
      <c r="J44" s="259">
        <v>61</v>
      </c>
      <c r="K44" s="259">
        <v>4286</v>
      </c>
      <c r="L44" s="259">
        <v>944</v>
      </c>
      <c r="M44" s="259">
        <v>2928</v>
      </c>
      <c r="N44" s="259">
        <v>8</v>
      </c>
      <c r="O44" s="259">
        <v>108</v>
      </c>
      <c r="P44" s="20"/>
    </row>
    <row r="45" spans="1:16" ht="12" customHeight="1">
      <c r="A45" s="15"/>
      <c r="B45" s="15">
        <v>38</v>
      </c>
      <c r="C45" s="15"/>
      <c r="D45" s="121"/>
      <c r="E45" s="259">
        <f>SUM(F45,K45)</f>
        <v>8746</v>
      </c>
      <c r="F45" s="259">
        <v>4383</v>
      </c>
      <c r="G45" s="259">
        <v>1196</v>
      </c>
      <c r="H45" s="259">
        <v>2628</v>
      </c>
      <c r="I45" s="259">
        <v>6</v>
      </c>
      <c r="J45" s="259">
        <v>72</v>
      </c>
      <c r="K45" s="259">
        <v>4363</v>
      </c>
      <c r="L45" s="259">
        <v>896</v>
      </c>
      <c r="M45" s="259">
        <v>3062</v>
      </c>
      <c r="N45" s="259">
        <v>9</v>
      </c>
      <c r="O45" s="259">
        <v>165</v>
      </c>
      <c r="P45" s="20"/>
    </row>
    <row r="46" spans="1:16" ht="12" customHeight="1">
      <c r="A46" s="15"/>
      <c r="B46" s="15">
        <v>39</v>
      </c>
      <c r="C46" s="15"/>
      <c r="D46" s="121"/>
      <c r="E46" s="259">
        <f>SUM(F46,K46)</f>
        <v>8952</v>
      </c>
      <c r="F46" s="259">
        <v>4589</v>
      </c>
      <c r="G46" s="259">
        <v>1215</v>
      </c>
      <c r="H46" s="259">
        <v>2849</v>
      </c>
      <c r="I46" s="259">
        <v>4</v>
      </c>
      <c r="J46" s="259">
        <v>86</v>
      </c>
      <c r="K46" s="259">
        <v>4363</v>
      </c>
      <c r="L46" s="259">
        <v>915</v>
      </c>
      <c r="M46" s="259">
        <v>3063</v>
      </c>
      <c r="N46" s="259">
        <v>8</v>
      </c>
      <c r="O46" s="259">
        <v>163</v>
      </c>
      <c r="P46" s="20"/>
    </row>
    <row r="47" spans="1:16" ht="12" customHeight="1">
      <c r="A47" s="15"/>
      <c r="B47" s="15"/>
      <c r="C47" s="15"/>
      <c r="D47" s="121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0"/>
    </row>
    <row r="48" spans="1:30" ht="12" customHeight="1">
      <c r="A48" s="15">
        <v>40</v>
      </c>
      <c r="B48" s="17" t="s">
        <v>74</v>
      </c>
      <c r="C48" s="15">
        <v>44</v>
      </c>
      <c r="D48" s="121" t="s">
        <v>95</v>
      </c>
      <c r="E48" s="259">
        <f>SUM(F48,K48)</f>
        <v>48879</v>
      </c>
      <c r="F48" s="259">
        <f aca="true" t="shared" si="6" ref="F48:O48">SUM(F50:F54)</f>
        <v>24761</v>
      </c>
      <c r="G48" s="259">
        <f t="shared" si="6"/>
        <v>6025</v>
      </c>
      <c r="H48" s="259">
        <f t="shared" si="6"/>
        <v>15787</v>
      </c>
      <c r="I48" s="259">
        <f t="shared" si="6"/>
        <v>26</v>
      </c>
      <c r="J48" s="259">
        <f t="shared" si="6"/>
        <v>579</v>
      </c>
      <c r="K48" s="259">
        <f t="shared" si="6"/>
        <v>24118</v>
      </c>
      <c r="L48" s="259">
        <f t="shared" si="6"/>
        <v>4672</v>
      </c>
      <c r="M48" s="259">
        <f t="shared" si="6"/>
        <v>17031</v>
      </c>
      <c r="N48" s="259">
        <f t="shared" si="6"/>
        <v>81</v>
      </c>
      <c r="O48" s="259">
        <f t="shared" si="6"/>
        <v>1134</v>
      </c>
      <c r="P48" s="20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16" ht="7.5" customHeight="1">
      <c r="A49" s="15"/>
      <c r="B49" s="15"/>
      <c r="C49" s="15"/>
      <c r="D49" s="121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0"/>
    </row>
    <row r="50" spans="1:16" ht="12" customHeight="1">
      <c r="A50" s="15"/>
      <c r="B50" s="15">
        <v>40</v>
      </c>
      <c r="C50" s="15"/>
      <c r="D50" s="121"/>
      <c r="E50" s="259">
        <f>SUM(F50,K50)</f>
        <v>9558</v>
      </c>
      <c r="F50" s="259">
        <v>4798</v>
      </c>
      <c r="G50" s="259">
        <v>1244</v>
      </c>
      <c r="H50" s="259">
        <v>3010</v>
      </c>
      <c r="I50" s="259">
        <v>7</v>
      </c>
      <c r="J50" s="259">
        <v>98</v>
      </c>
      <c r="K50" s="259">
        <v>4760</v>
      </c>
      <c r="L50" s="259">
        <v>902</v>
      </c>
      <c r="M50" s="259">
        <v>3413</v>
      </c>
      <c r="N50" s="259">
        <v>10</v>
      </c>
      <c r="O50" s="259">
        <v>190</v>
      </c>
      <c r="P50" s="20"/>
    </row>
    <row r="51" spans="1:16" ht="12" customHeight="1">
      <c r="A51" s="15"/>
      <c r="B51" s="15">
        <v>41</v>
      </c>
      <c r="C51" s="15"/>
      <c r="D51" s="121"/>
      <c r="E51" s="259">
        <f>SUM(F51,K51)</f>
        <v>9839</v>
      </c>
      <c r="F51" s="259">
        <v>4955</v>
      </c>
      <c r="G51" s="259">
        <v>1200</v>
      </c>
      <c r="H51" s="259">
        <v>3156</v>
      </c>
      <c r="I51" s="259">
        <v>5</v>
      </c>
      <c r="J51" s="259">
        <v>107</v>
      </c>
      <c r="K51" s="259">
        <v>4884</v>
      </c>
      <c r="L51" s="259">
        <v>959</v>
      </c>
      <c r="M51" s="259">
        <v>3453</v>
      </c>
      <c r="N51" s="259">
        <v>9</v>
      </c>
      <c r="O51" s="259">
        <v>223</v>
      </c>
      <c r="P51" s="20"/>
    </row>
    <row r="52" spans="1:16" ht="12" customHeight="1">
      <c r="A52" s="15"/>
      <c r="B52" s="15">
        <v>42</v>
      </c>
      <c r="C52" s="15"/>
      <c r="D52" s="121"/>
      <c r="E52" s="259">
        <f>SUM(F52,K52)</f>
        <v>10104</v>
      </c>
      <c r="F52" s="259">
        <v>5176</v>
      </c>
      <c r="G52" s="259">
        <v>1251</v>
      </c>
      <c r="H52" s="259">
        <v>3297</v>
      </c>
      <c r="I52" s="259">
        <v>5</v>
      </c>
      <c r="J52" s="259">
        <v>118</v>
      </c>
      <c r="K52" s="259">
        <v>4928</v>
      </c>
      <c r="L52" s="259">
        <v>972</v>
      </c>
      <c r="M52" s="259">
        <v>3461</v>
      </c>
      <c r="N52" s="259">
        <v>15</v>
      </c>
      <c r="O52" s="259">
        <v>232</v>
      </c>
      <c r="P52" s="20"/>
    </row>
    <row r="53" spans="1:16" ht="12" customHeight="1">
      <c r="A53" s="15"/>
      <c r="B53" s="15">
        <v>43</v>
      </c>
      <c r="C53" s="15"/>
      <c r="D53" s="121"/>
      <c r="E53" s="259">
        <f>SUM(F53,K53)</f>
        <v>9891</v>
      </c>
      <c r="F53" s="259">
        <v>5027</v>
      </c>
      <c r="G53" s="259">
        <v>1219</v>
      </c>
      <c r="H53" s="259">
        <v>3201</v>
      </c>
      <c r="I53" s="259">
        <v>5</v>
      </c>
      <c r="J53" s="259">
        <v>123</v>
      </c>
      <c r="K53" s="259">
        <v>4864</v>
      </c>
      <c r="L53" s="259">
        <v>948</v>
      </c>
      <c r="M53" s="259">
        <v>3407</v>
      </c>
      <c r="N53" s="259">
        <v>20</v>
      </c>
      <c r="O53" s="259">
        <v>247</v>
      </c>
      <c r="P53" s="20"/>
    </row>
    <row r="54" spans="1:16" ht="12" customHeight="1">
      <c r="A54" s="15"/>
      <c r="B54" s="15">
        <v>44</v>
      </c>
      <c r="C54" s="15"/>
      <c r="D54" s="121"/>
      <c r="E54" s="259">
        <f>SUM(F54,K54)</f>
        <v>9487</v>
      </c>
      <c r="F54" s="259">
        <v>4805</v>
      </c>
      <c r="G54" s="259">
        <v>1111</v>
      </c>
      <c r="H54" s="259">
        <v>3123</v>
      </c>
      <c r="I54" s="259">
        <v>4</v>
      </c>
      <c r="J54" s="259">
        <v>133</v>
      </c>
      <c r="K54" s="259">
        <v>4682</v>
      </c>
      <c r="L54" s="259">
        <v>891</v>
      </c>
      <c r="M54" s="259">
        <v>3297</v>
      </c>
      <c r="N54" s="259">
        <v>27</v>
      </c>
      <c r="O54" s="259">
        <v>242</v>
      </c>
      <c r="P54" s="20"/>
    </row>
    <row r="55" spans="1:16" ht="12" customHeight="1">
      <c r="A55" s="15"/>
      <c r="B55" s="15"/>
      <c r="C55" s="15"/>
      <c r="D55" s="121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0"/>
    </row>
    <row r="56" spans="1:30" ht="12" customHeight="1">
      <c r="A56" s="15">
        <v>45</v>
      </c>
      <c r="B56" s="17" t="s">
        <v>74</v>
      </c>
      <c r="C56" s="15">
        <v>49</v>
      </c>
      <c r="D56" s="121" t="s">
        <v>95</v>
      </c>
      <c r="E56" s="259">
        <f>SUM(F56,K56)</f>
        <v>41680</v>
      </c>
      <c r="F56" s="259">
        <f aca="true" t="shared" si="7" ref="F56:O56">SUM(F58:F62)</f>
        <v>21672</v>
      </c>
      <c r="G56" s="259">
        <f t="shared" si="7"/>
        <v>4713</v>
      </c>
      <c r="H56" s="259">
        <f t="shared" si="7"/>
        <v>14310</v>
      </c>
      <c r="I56" s="259">
        <f t="shared" si="7"/>
        <v>40</v>
      </c>
      <c r="J56" s="259">
        <f t="shared" si="7"/>
        <v>712</v>
      </c>
      <c r="K56" s="259">
        <f t="shared" si="7"/>
        <v>20008</v>
      </c>
      <c r="L56" s="259">
        <f t="shared" si="7"/>
        <v>3812</v>
      </c>
      <c r="M56" s="259">
        <f t="shared" si="7"/>
        <v>13647</v>
      </c>
      <c r="N56" s="259">
        <f t="shared" si="7"/>
        <v>176</v>
      </c>
      <c r="O56" s="259">
        <f t="shared" si="7"/>
        <v>1325</v>
      </c>
      <c r="P56" s="20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16" ht="7.5" customHeight="1">
      <c r="A57" s="15"/>
      <c r="B57" s="15"/>
      <c r="C57" s="15"/>
      <c r="D57" s="121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0"/>
    </row>
    <row r="58" spans="1:16" ht="12" customHeight="1">
      <c r="A58" s="15"/>
      <c r="B58" s="15">
        <v>45</v>
      </c>
      <c r="C58" s="15"/>
      <c r="D58" s="121"/>
      <c r="E58" s="259">
        <f>SUM(F58,K58)</f>
        <v>9399</v>
      </c>
      <c r="F58" s="259">
        <v>4796</v>
      </c>
      <c r="G58" s="259">
        <v>1103</v>
      </c>
      <c r="H58" s="259">
        <v>3112</v>
      </c>
      <c r="I58" s="259">
        <v>9</v>
      </c>
      <c r="J58" s="259">
        <v>136</v>
      </c>
      <c r="K58" s="259">
        <v>4603</v>
      </c>
      <c r="L58" s="259">
        <v>882</v>
      </c>
      <c r="M58" s="259">
        <v>3168</v>
      </c>
      <c r="N58" s="259">
        <v>23</v>
      </c>
      <c r="O58" s="259">
        <v>275</v>
      </c>
      <c r="P58" s="20"/>
    </row>
    <row r="59" spans="1:16" ht="12" customHeight="1">
      <c r="A59" s="15"/>
      <c r="B59" s="15">
        <v>46</v>
      </c>
      <c r="C59" s="15"/>
      <c r="D59" s="121"/>
      <c r="E59" s="259">
        <f>SUM(F59,K59)</f>
        <v>8944</v>
      </c>
      <c r="F59" s="259">
        <v>4622</v>
      </c>
      <c r="G59" s="259">
        <v>991</v>
      </c>
      <c r="H59" s="259">
        <v>3058</v>
      </c>
      <c r="I59" s="259">
        <v>7</v>
      </c>
      <c r="J59" s="259">
        <v>145</v>
      </c>
      <c r="K59" s="259">
        <v>4322</v>
      </c>
      <c r="L59" s="259">
        <v>815</v>
      </c>
      <c r="M59" s="259">
        <v>3026</v>
      </c>
      <c r="N59" s="259">
        <v>35</v>
      </c>
      <c r="O59" s="259">
        <v>241</v>
      </c>
      <c r="P59" s="20"/>
    </row>
    <row r="60" spans="1:16" ht="12" customHeight="1">
      <c r="A60" s="15"/>
      <c r="B60" s="15">
        <v>47</v>
      </c>
      <c r="C60" s="15"/>
      <c r="D60" s="121"/>
      <c r="E60" s="259">
        <f>SUM(F60,K60)</f>
        <v>8539</v>
      </c>
      <c r="F60" s="259">
        <v>4463</v>
      </c>
      <c r="G60" s="259">
        <v>950</v>
      </c>
      <c r="H60" s="259">
        <v>2981</v>
      </c>
      <c r="I60" s="259">
        <v>13</v>
      </c>
      <c r="J60" s="259">
        <v>131</v>
      </c>
      <c r="K60" s="259">
        <v>4076</v>
      </c>
      <c r="L60" s="259">
        <v>791</v>
      </c>
      <c r="M60" s="259">
        <v>2769</v>
      </c>
      <c r="N60" s="259">
        <v>35</v>
      </c>
      <c r="O60" s="259">
        <v>271</v>
      </c>
      <c r="P60" s="20"/>
    </row>
    <row r="61" spans="1:16" ht="12" customHeight="1">
      <c r="A61" s="15"/>
      <c r="B61" s="15">
        <v>48</v>
      </c>
      <c r="C61" s="15"/>
      <c r="D61" s="121"/>
      <c r="E61" s="259">
        <f>SUM(F61,K61)</f>
        <v>8230</v>
      </c>
      <c r="F61" s="259">
        <v>4335</v>
      </c>
      <c r="G61" s="259">
        <v>940</v>
      </c>
      <c r="H61" s="259">
        <v>2857</v>
      </c>
      <c r="I61" s="259">
        <v>4</v>
      </c>
      <c r="J61" s="259">
        <v>159</v>
      </c>
      <c r="K61" s="259">
        <v>3895</v>
      </c>
      <c r="L61" s="259">
        <v>740</v>
      </c>
      <c r="M61" s="259">
        <v>2638</v>
      </c>
      <c r="N61" s="259">
        <v>45</v>
      </c>
      <c r="O61" s="259">
        <v>279</v>
      </c>
      <c r="P61" s="20"/>
    </row>
    <row r="62" spans="1:16" ht="12" customHeight="1">
      <c r="A62" s="113"/>
      <c r="B62" s="113">
        <v>49</v>
      </c>
      <c r="C62" s="113"/>
      <c r="D62" s="130"/>
      <c r="E62" s="283">
        <f>SUM(F62,K62)</f>
        <v>6568</v>
      </c>
      <c r="F62" s="259">
        <v>3456</v>
      </c>
      <c r="G62" s="259">
        <v>729</v>
      </c>
      <c r="H62" s="259">
        <v>2302</v>
      </c>
      <c r="I62" s="259">
        <v>7</v>
      </c>
      <c r="J62" s="259">
        <v>141</v>
      </c>
      <c r="K62" s="259">
        <v>3112</v>
      </c>
      <c r="L62" s="259">
        <v>584</v>
      </c>
      <c r="M62" s="259">
        <v>2046</v>
      </c>
      <c r="N62" s="259">
        <v>38</v>
      </c>
      <c r="O62" s="259">
        <v>259</v>
      </c>
      <c r="P62" s="20"/>
    </row>
    <row r="63" spans="6:16" ht="13.5">
      <c r="F63" s="334"/>
      <c r="G63" s="334"/>
      <c r="H63" s="334"/>
      <c r="I63" s="147"/>
      <c r="J63" s="147"/>
      <c r="K63" s="147"/>
      <c r="L63" s="147"/>
      <c r="M63" s="147"/>
      <c r="N63" s="147"/>
      <c r="O63" s="147"/>
      <c r="P63" s="20"/>
    </row>
    <row r="64" spans="9:16" ht="13.5">
      <c r="I64" s="20"/>
      <c r="J64" s="20"/>
      <c r="K64" s="20"/>
      <c r="L64" s="20"/>
      <c r="M64" s="20"/>
      <c r="N64" s="20"/>
      <c r="O64" s="20"/>
      <c r="P64" s="20"/>
    </row>
    <row r="65" spans="1:16" ht="13.5">
      <c r="A65" s="145"/>
      <c r="B65" s="137"/>
      <c r="C65" s="137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ht="13.5">
      <c r="A66" s="136"/>
      <c r="B66" s="137"/>
      <c r="C66" s="137"/>
      <c r="D66" s="20"/>
      <c r="E66" s="20"/>
      <c r="F66" s="20"/>
      <c r="G66" s="20"/>
      <c r="H66" s="20"/>
      <c r="I66" s="415" t="s">
        <v>97</v>
      </c>
      <c r="J66" s="415"/>
      <c r="K66" s="20"/>
      <c r="L66" s="20"/>
      <c r="M66" s="20"/>
      <c r="N66" s="20"/>
      <c r="O66" s="20"/>
      <c r="P66" s="20"/>
    </row>
    <row r="67" spans="1:32" ht="12" customHeight="1">
      <c r="A67" s="147">
        <v>50</v>
      </c>
      <c r="B67" s="148" t="s">
        <v>98</v>
      </c>
      <c r="C67" s="147">
        <v>54</v>
      </c>
      <c r="D67" s="149" t="s">
        <v>73</v>
      </c>
      <c r="E67" s="284">
        <f>SUM(F67,K67)</f>
        <v>32262</v>
      </c>
      <c r="F67" s="284">
        <f aca="true" t="shared" si="8" ref="F67:O67">SUM(F69:F73)</f>
        <v>17019</v>
      </c>
      <c r="G67" s="284">
        <f t="shared" si="8"/>
        <v>3416</v>
      </c>
      <c r="H67" s="284">
        <f t="shared" si="8"/>
        <v>11382</v>
      </c>
      <c r="I67" s="284">
        <f t="shared" si="8"/>
        <v>84</v>
      </c>
      <c r="J67" s="284">
        <f t="shared" si="8"/>
        <v>807</v>
      </c>
      <c r="K67" s="284">
        <f t="shared" si="8"/>
        <v>15243</v>
      </c>
      <c r="L67" s="284">
        <f t="shared" si="8"/>
        <v>2581</v>
      </c>
      <c r="M67" s="284">
        <f t="shared" si="8"/>
        <v>10303</v>
      </c>
      <c r="N67" s="284">
        <f t="shared" si="8"/>
        <v>277</v>
      </c>
      <c r="O67" s="284">
        <f t="shared" si="8"/>
        <v>1406</v>
      </c>
      <c r="P67" s="2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1"/>
      <c r="AF67" s="241"/>
    </row>
    <row r="68" spans="1:16" ht="7.5" customHeight="1">
      <c r="A68" s="15"/>
      <c r="B68" s="15"/>
      <c r="C68" s="15"/>
      <c r="D68" s="121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0"/>
    </row>
    <row r="69" spans="1:16" ht="12" customHeight="1">
      <c r="A69" s="15"/>
      <c r="B69" s="15">
        <v>50</v>
      </c>
      <c r="C69" s="15"/>
      <c r="D69" s="121"/>
      <c r="E69" s="238">
        <f>SUM(F69,K69)</f>
        <v>7483</v>
      </c>
      <c r="F69" s="259">
        <v>3969</v>
      </c>
      <c r="G69" s="259">
        <v>865</v>
      </c>
      <c r="H69" s="259">
        <v>2627</v>
      </c>
      <c r="I69" s="259">
        <v>10</v>
      </c>
      <c r="J69" s="259">
        <v>181</v>
      </c>
      <c r="K69" s="259">
        <v>3514</v>
      </c>
      <c r="L69" s="259">
        <v>654</v>
      </c>
      <c r="M69" s="259">
        <v>2330</v>
      </c>
      <c r="N69" s="259">
        <v>56</v>
      </c>
      <c r="O69" s="259">
        <v>305</v>
      </c>
      <c r="P69" s="20"/>
    </row>
    <row r="70" spans="1:16" ht="12" customHeight="1">
      <c r="A70" s="15"/>
      <c r="B70" s="15">
        <v>51</v>
      </c>
      <c r="C70" s="15"/>
      <c r="D70" s="121"/>
      <c r="E70" s="238">
        <f>SUM(F70,K70)</f>
        <v>6871</v>
      </c>
      <c r="F70" s="259">
        <v>3670</v>
      </c>
      <c r="G70" s="259">
        <v>755</v>
      </c>
      <c r="H70" s="259">
        <v>2455</v>
      </c>
      <c r="I70" s="259">
        <v>13</v>
      </c>
      <c r="J70" s="259">
        <v>146</v>
      </c>
      <c r="K70" s="259">
        <v>3201</v>
      </c>
      <c r="L70" s="259">
        <v>585</v>
      </c>
      <c r="M70" s="259">
        <v>2133</v>
      </c>
      <c r="N70" s="259">
        <v>56</v>
      </c>
      <c r="O70" s="259">
        <v>294</v>
      </c>
      <c r="P70" s="20"/>
    </row>
    <row r="71" spans="1:16" ht="12" customHeight="1">
      <c r="A71" s="15"/>
      <c r="B71" s="15">
        <v>52</v>
      </c>
      <c r="C71" s="15"/>
      <c r="D71" s="121"/>
      <c r="E71" s="238">
        <f>SUM(F71,K71)</f>
        <v>6259</v>
      </c>
      <c r="F71" s="259">
        <v>3277</v>
      </c>
      <c r="G71" s="259">
        <v>629</v>
      </c>
      <c r="H71" s="259">
        <v>2177</v>
      </c>
      <c r="I71" s="259">
        <v>17</v>
      </c>
      <c r="J71" s="259">
        <v>163</v>
      </c>
      <c r="K71" s="259">
        <v>2982</v>
      </c>
      <c r="L71" s="259">
        <v>475</v>
      </c>
      <c r="M71" s="259">
        <v>2053</v>
      </c>
      <c r="N71" s="259">
        <v>46</v>
      </c>
      <c r="O71" s="259">
        <v>266</v>
      </c>
      <c r="P71" s="20"/>
    </row>
    <row r="72" spans="1:16" ht="12" customHeight="1">
      <c r="A72" s="15"/>
      <c r="B72" s="15">
        <v>53</v>
      </c>
      <c r="C72" s="15"/>
      <c r="D72" s="121"/>
      <c r="E72" s="238">
        <f>SUM(F72,K72)</f>
        <v>6024</v>
      </c>
      <c r="F72" s="259">
        <v>3212</v>
      </c>
      <c r="G72" s="259">
        <v>629</v>
      </c>
      <c r="H72" s="259">
        <v>2142</v>
      </c>
      <c r="I72" s="259">
        <v>26</v>
      </c>
      <c r="J72" s="259">
        <v>172</v>
      </c>
      <c r="K72" s="259">
        <v>2812</v>
      </c>
      <c r="L72" s="259">
        <v>426</v>
      </c>
      <c r="M72" s="259">
        <v>1934</v>
      </c>
      <c r="N72" s="259">
        <v>57</v>
      </c>
      <c r="O72" s="259">
        <v>279</v>
      </c>
      <c r="P72" s="20"/>
    </row>
    <row r="73" spans="1:16" ht="12" customHeight="1">
      <c r="A73" s="15"/>
      <c r="B73" s="15">
        <v>54</v>
      </c>
      <c r="C73" s="15"/>
      <c r="D73" s="121"/>
      <c r="E73" s="238">
        <f>SUM(F73,K73)</f>
        <v>5625</v>
      </c>
      <c r="F73" s="259">
        <v>2891</v>
      </c>
      <c r="G73" s="259">
        <v>538</v>
      </c>
      <c r="H73" s="259">
        <v>1981</v>
      </c>
      <c r="I73" s="259">
        <v>18</v>
      </c>
      <c r="J73" s="259">
        <v>145</v>
      </c>
      <c r="K73" s="259">
        <v>2734</v>
      </c>
      <c r="L73" s="259">
        <v>441</v>
      </c>
      <c r="M73" s="259">
        <v>1853</v>
      </c>
      <c r="N73" s="259">
        <v>62</v>
      </c>
      <c r="O73" s="259">
        <v>262</v>
      </c>
      <c r="P73" s="20"/>
    </row>
    <row r="74" spans="1:16" ht="12" customHeight="1">
      <c r="A74" s="15"/>
      <c r="B74" s="15"/>
      <c r="C74" s="15"/>
      <c r="D74" s="121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0"/>
    </row>
    <row r="75" spans="1:30" ht="12" customHeight="1">
      <c r="A75" s="15">
        <v>55</v>
      </c>
      <c r="B75" s="17" t="s">
        <v>74</v>
      </c>
      <c r="C75" s="15">
        <v>59</v>
      </c>
      <c r="D75" s="121" t="s">
        <v>95</v>
      </c>
      <c r="E75" s="258">
        <f>SUM(F75,K75)</f>
        <v>26227</v>
      </c>
      <c r="F75" s="258">
        <f aca="true" t="shared" si="9" ref="F75:O75">SUM(F77:F81)</f>
        <v>13380</v>
      </c>
      <c r="G75" s="258">
        <f t="shared" si="9"/>
        <v>2407</v>
      </c>
      <c r="H75" s="258">
        <f t="shared" si="9"/>
        <v>9190</v>
      </c>
      <c r="I75" s="258">
        <f t="shared" si="9"/>
        <v>157</v>
      </c>
      <c r="J75" s="258">
        <f t="shared" si="9"/>
        <v>738</v>
      </c>
      <c r="K75" s="258">
        <f t="shared" si="9"/>
        <v>12847</v>
      </c>
      <c r="L75" s="258">
        <f t="shared" si="9"/>
        <v>1743</v>
      </c>
      <c r="M75" s="258">
        <f t="shared" si="9"/>
        <v>8863</v>
      </c>
      <c r="N75" s="258">
        <f t="shared" si="9"/>
        <v>536</v>
      </c>
      <c r="O75" s="258">
        <f t="shared" si="9"/>
        <v>1262</v>
      </c>
      <c r="P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16" ht="7.5" customHeight="1">
      <c r="A76" s="15"/>
      <c r="B76" s="15"/>
      <c r="C76" s="15"/>
      <c r="D76" s="121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0"/>
    </row>
    <row r="77" spans="1:16" ht="12" customHeight="1">
      <c r="A77" s="15"/>
      <c r="B77" s="15">
        <v>55</v>
      </c>
      <c r="C77" s="15"/>
      <c r="D77" s="121"/>
      <c r="E77" s="238">
        <f>SUM(F77,K77)</f>
        <v>5530</v>
      </c>
      <c r="F77" s="259">
        <v>2889</v>
      </c>
      <c r="G77" s="259">
        <v>549</v>
      </c>
      <c r="H77" s="259">
        <v>1981</v>
      </c>
      <c r="I77" s="259">
        <v>22</v>
      </c>
      <c r="J77" s="259">
        <v>137</v>
      </c>
      <c r="K77" s="259">
        <v>2641</v>
      </c>
      <c r="L77" s="259">
        <v>432</v>
      </c>
      <c r="M77" s="259">
        <v>1793</v>
      </c>
      <c r="N77" s="259">
        <v>82</v>
      </c>
      <c r="O77" s="259">
        <v>247</v>
      </c>
      <c r="P77" s="20"/>
    </row>
    <row r="78" spans="1:16" ht="12" customHeight="1">
      <c r="A78" s="15"/>
      <c r="B78" s="15">
        <v>56</v>
      </c>
      <c r="C78" s="15"/>
      <c r="D78" s="121"/>
      <c r="E78" s="238">
        <f>SUM(F78,K78)</f>
        <v>5325</v>
      </c>
      <c r="F78" s="259">
        <v>2718</v>
      </c>
      <c r="G78" s="259">
        <v>558</v>
      </c>
      <c r="H78" s="259">
        <v>1784</v>
      </c>
      <c r="I78" s="259">
        <v>26</v>
      </c>
      <c r="J78" s="259">
        <v>147</v>
      </c>
      <c r="K78" s="259">
        <v>2607</v>
      </c>
      <c r="L78" s="259">
        <v>375</v>
      </c>
      <c r="M78" s="259">
        <v>1787</v>
      </c>
      <c r="N78" s="259">
        <v>84</v>
      </c>
      <c r="O78" s="259">
        <v>257</v>
      </c>
      <c r="P78" s="20"/>
    </row>
    <row r="79" spans="1:16" ht="12" customHeight="1">
      <c r="A79" s="15"/>
      <c r="B79" s="15">
        <v>57</v>
      </c>
      <c r="C79" s="15"/>
      <c r="D79" s="121"/>
      <c r="E79" s="238">
        <f>SUM(F79,K79)</f>
        <v>5290</v>
      </c>
      <c r="F79" s="259">
        <v>2767</v>
      </c>
      <c r="G79" s="259">
        <v>457</v>
      </c>
      <c r="H79" s="259">
        <v>1949</v>
      </c>
      <c r="I79" s="259">
        <v>36</v>
      </c>
      <c r="J79" s="259">
        <v>163</v>
      </c>
      <c r="K79" s="259">
        <v>2523</v>
      </c>
      <c r="L79" s="259">
        <v>339</v>
      </c>
      <c r="M79" s="259">
        <v>1761</v>
      </c>
      <c r="N79" s="259">
        <v>103</v>
      </c>
      <c r="O79" s="259">
        <v>239</v>
      </c>
      <c r="P79" s="20"/>
    </row>
    <row r="80" spans="1:16" ht="12" customHeight="1">
      <c r="A80" s="15"/>
      <c r="B80" s="15">
        <v>58</v>
      </c>
      <c r="C80" s="15"/>
      <c r="D80" s="121"/>
      <c r="E80" s="238">
        <f>SUM(F80,K80)</f>
        <v>4985</v>
      </c>
      <c r="F80" s="259">
        <v>2485</v>
      </c>
      <c r="G80" s="259">
        <v>429</v>
      </c>
      <c r="H80" s="259">
        <v>1719</v>
      </c>
      <c r="I80" s="259">
        <v>38</v>
      </c>
      <c r="J80" s="259">
        <v>143</v>
      </c>
      <c r="K80" s="259">
        <v>2500</v>
      </c>
      <c r="L80" s="259">
        <v>312</v>
      </c>
      <c r="M80" s="259">
        <v>1724</v>
      </c>
      <c r="N80" s="259">
        <v>125</v>
      </c>
      <c r="O80" s="259">
        <v>267</v>
      </c>
      <c r="P80" s="20"/>
    </row>
    <row r="81" spans="1:16" ht="12" customHeight="1">
      <c r="A81" s="15"/>
      <c r="B81" s="15">
        <v>59</v>
      </c>
      <c r="C81" s="15"/>
      <c r="D81" s="121"/>
      <c r="E81" s="238">
        <f>SUM(F81,K81)</f>
        <v>5097</v>
      </c>
      <c r="F81" s="259">
        <v>2521</v>
      </c>
      <c r="G81" s="259">
        <v>414</v>
      </c>
      <c r="H81" s="259">
        <v>1757</v>
      </c>
      <c r="I81" s="259">
        <v>35</v>
      </c>
      <c r="J81" s="259">
        <v>148</v>
      </c>
      <c r="K81" s="259">
        <v>2576</v>
      </c>
      <c r="L81" s="259">
        <v>285</v>
      </c>
      <c r="M81" s="259">
        <v>1798</v>
      </c>
      <c r="N81" s="259">
        <v>142</v>
      </c>
      <c r="O81" s="259">
        <v>252</v>
      </c>
      <c r="P81" s="20"/>
    </row>
    <row r="82" spans="1:16" ht="12" customHeight="1">
      <c r="A82" s="15"/>
      <c r="B82" s="15"/>
      <c r="C82" s="15"/>
      <c r="D82" s="121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0"/>
    </row>
    <row r="83" spans="1:30" ht="12" customHeight="1">
      <c r="A83" s="15">
        <v>60</v>
      </c>
      <c r="B83" s="17" t="s">
        <v>74</v>
      </c>
      <c r="C83" s="15">
        <v>64</v>
      </c>
      <c r="D83" s="121" t="s">
        <v>95</v>
      </c>
      <c r="E83" s="258">
        <f>SUM(F83,K83)</f>
        <v>27442</v>
      </c>
      <c r="F83" s="258">
        <f aca="true" t="shared" si="10" ref="F83:O83">SUM(F85:F89)</f>
        <v>13671</v>
      </c>
      <c r="G83" s="258">
        <f t="shared" si="10"/>
        <v>2370</v>
      </c>
      <c r="H83" s="258">
        <f t="shared" si="10"/>
        <v>9308</v>
      </c>
      <c r="I83" s="258">
        <f t="shared" si="10"/>
        <v>263</v>
      </c>
      <c r="J83" s="258">
        <f t="shared" si="10"/>
        <v>833</v>
      </c>
      <c r="K83" s="258">
        <f t="shared" si="10"/>
        <v>13771</v>
      </c>
      <c r="L83" s="258">
        <f t="shared" si="10"/>
        <v>1421</v>
      </c>
      <c r="M83" s="258">
        <f t="shared" si="10"/>
        <v>9438</v>
      </c>
      <c r="N83" s="258">
        <f t="shared" si="10"/>
        <v>1030</v>
      </c>
      <c r="O83" s="258">
        <f t="shared" si="10"/>
        <v>1418</v>
      </c>
      <c r="P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16" ht="7.5" customHeight="1">
      <c r="A84" s="15"/>
      <c r="B84" s="15"/>
      <c r="C84" s="15"/>
      <c r="D84" s="121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0"/>
    </row>
    <row r="85" spans="1:16" ht="12" customHeight="1">
      <c r="A85" s="15"/>
      <c r="B85" s="15">
        <v>60</v>
      </c>
      <c r="C85" s="15"/>
      <c r="D85" s="121"/>
      <c r="E85" s="258">
        <f>SUM(F85,K85)</f>
        <v>5076</v>
      </c>
      <c r="F85" s="259">
        <v>2514</v>
      </c>
      <c r="G85" s="259">
        <v>435</v>
      </c>
      <c r="H85" s="259">
        <v>1720</v>
      </c>
      <c r="I85" s="259">
        <v>34</v>
      </c>
      <c r="J85" s="259">
        <v>144</v>
      </c>
      <c r="K85" s="259">
        <v>2562</v>
      </c>
      <c r="L85" s="259">
        <v>300</v>
      </c>
      <c r="M85" s="259">
        <v>1774</v>
      </c>
      <c r="N85" s="259">
        <v>150</v>
      </c>
      <c r="O85" s="259">
        <v>263</v>
      </c>
      <c r="P85" s="20"/>
    </row>
    <row r="86" spans="1:16" ht="12" customHeight="1">
      <c r="A86" s="15"/>
      <c r="B86" s="15">
        <v>61</v>
      </c>
      <c r="C86" s="15"/>
      <c r="D86" s="121"/>
      <c r="E86" s="258">
        <f>SUM(F86,K86)</f>
        <v>5231</v>
      </c>
      <c r="F86" s="259">
        <v>2576</v>
      </c>
      <c r="G86" s="259">
        <v>441</v>
      </c>
      <c r="H86" s="259">
        <v>1752</v>
      </c>
      <c r="I86" s="259">
        <v>46</v>
      </c>
      <c r="J86" s="259">
        <v>155</v>
      </c>
      <c r="K86" s="259">
        <v>2655</v>
      </c>
      <c r="L86" s="259">
        <v>266</v>
      </c>
      <c r="M86" s="259">
        <v>1830</v>
      </c>
      <c r="N86" s="259">
        <v>166</v>
      </c>
      <c r="O86" s="259">
        <v>290</v>
      </c>
      <c r="P86" s="20"/>
    </row>
    <row r="87" spans="1:16" ht="12" customHeight="1">
      <c r="A87" s="15"/>
      <c r="B87" s="15">
        <v>62</v>
      </c>
      <c r="C87" s="15"/>
      <c r="D87" s="121"/>
      <c r="E87" s="258">
        <f>SUM(F87,K87)</f>
        <v>5427</v>
      </c>
      <c r="F87" s="259">
        <v>2714</v>
      </c>
      <c r="G87" s="259">
        <v>485</v>
      </c>
      <c r="H87" s="259">
        <v>1851</v>
      </c>
      <c r="I87" s="259">
        <v>56</v>
      </c>
      <c r="J87" s="259">
        <v>172</v>
      </c>
      <c r="K87" s="259">
        <v>2713</v>
      </c>
      <c r="L87" s="259">
        <v>278</v>
      </c>
      <c r="M87" s="259">
        <v>1845</v>
      </c>
      <c r="N87" s="259">
        <v>216</v>
      </c>
      <c r="O87" s="259">
        <v>264</v>
      </c>
      <c r="P87" s="20"/>
    </row>
    <row r="88" spans="1:16" ht="12" customHeight="1">
      <c r="A88" s="15"/>
      <c r="B88" s="15">
        <v>63</v>
      </c>
      <c r="C88" s="15"/>
      <c r="D88" s="121"/>
      <c r="E88" s="258">
        <f>SUM(F88,K88)</f>
        <v>5705</v>
      </c>
      <c r="F88" s="259">
        <v>2854</v>
      </c>
      <c r="G88" s="259">
        <v>521</v>
      </c>
      <c r="H88" s="259">
        <v>1925</v>
      </c>
      <c r="I88" s="259">
        <v>61</v>
      </c>
      <c r="J88" s="259">
        <v>159</v>
      </c>
      <c r="K88" s="259">
        <v>2851</v>
      </c>
      <c r="L88" s="259">
        <v>276</v>
      </c>
      <c r="M88" s="259">
        <v>1938</v>
      </c>
      <c r="N88" s="259">
        <v>240</v>
      </c>
      <c r="O88" s="259">
        <v>297</v>
      </c>
      <c r="P88" s="20"/>
    </row>
    <row r="89" spans="1:16" ht="12" customHeight="1">
      <c r="A89" s="15"/>
      <c r="B89" s="15">
        <v>64</v>
      </c>
      <c r="C89" s="15"/>
      <c r="D89" s="121"/>
      <c r="E89" s="258">
        <f>SUM(F89,K89)</f>
        <v>6003</v>
      </c>
      <c r="F89" s="259">
        <v>3013</v>
      </c>
      <c r="G89" s="259">
        <v>488</v>
      </c>
      <c r="H89" s="259">
        <v>2060</v>
      </c>
      <c r="I89" s="259">
        <v>66</v>
      </c>
      <c r="J89" s="259">
        <v>203</v>
      </c>
      <c r="K89" s="259">
        <v>2990</v>
      </c>
      <c r="L89" s="259">
        <v>301</v>
      </c>
      <c r="M89" s="259">
        <v>2051</v>
      </c>
      <c r="N89" s="259">
        <v>258</v>
      </c>
      <c r="O89" s="259">
        <v>304</v>
      </c>
      <c r="P89" s="20"/>
    </row>
    <row r="90" spans="1:16" ht="12" customHeight="1">
      <c r="A90" s="15"/>
      <c r="B90" s="15"/>
      <c r="C90" s="15"/>
      <c r="D90" s="121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0"/>
    </row>
    <row r="91" spans="1:30" ht="12" customHeight="1">
      <c r="A91" s="15">
        <v>65</v>
      </c>
      <c r="B91" s="17" t="s">
        <v>74</v>
      </c>
      <c r="C91" s="15">
        <v>69</v>
      </c>
      <c r="D91" s="121" t="s">
        <v>95</v>
      </c>
      <c r="E91" s="258">
        <f>SUM(F91,K91)</f>
        <v>32468</v>
      </c>
      <c r="F91" s="258">
        <f aca="true" t="shared" si="11" ref="F91:O91">SUM(F93:F97)</f>
        <v>15820</v>
      </c>
      <c r="G91" s="258">
        <f t="shared" si="11"/>
        <v>2209</v>
      </c>
      <c r="H91" s="258">
        <f t="shared" si="11"/>
        <v>11174</v>
      </c>
      <c r="I91" s="258">
        <f t="shared" si="11"/>
        <v>531</v>
      </c>
      <c r="J91" s="258">
        <f t="shared" si="11"/>
        <v>981</v>
      </c>
      <c r="K91" s="258">
        <f t="shared" si="11"/>
        <v>16648</v>
      </c>
      <c r="L91" s="258">
        <f t="shared" si="11"/>
        <v>1561</v>
      </c>
      <c r="M91" s="258">
        <f t="shared" si="11"/>
        <v>10604</v>
      </c>
      <c r="N91" s="258">
        <f t="shared" si="11"/>
        <v>2119</v>
      </c>
      <c r="O91" s="258">
        <f t="shared" si="11"/>
        <v>1714</v>
      </c>
      <c r="P91" s="20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6" ht="7.5" customHeight="1">
      <c r="A92" s="15"/>
      <c r="B92" s="15"/>
      <c r="C92" s="15"/>
      <c r="D92" s="121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0"/>
    </row>
    <row r="93" spans="1:16" ht="12" customHeight="1">
      <c r="A93" s="15"/>
      <c r="B93" s="15">
        <v>65</v>
      </c>
      <c r="C93" s="15"/>
      <c r="D93" s="121"/>
      <c r="E93" s="258">
        <f>SUM(F93,K93)</f>
        <v>6677</v>
      </c>
      <c r="F93" s="259">
        <v>3267</v>
      </c>
      <c r="G93" s="259">
        <v>540</v>
      </c>
      <c r="H93" s="259">
        <v>2227</v>
      </c>
      <c r="I93" s="259">
        <v>94</v>
      </c>
      <c r="J93" s="259">
        <v>198</v>
      </c>
      <c r="K93" s="259">
        <v>3410</v>
      </c>
      <c r="L93" s="259">
        <v>341</v>
      </c>
      <c r="M93" s="259">
        <v>2250</v>
      </c>
      <c r="N93" s="259">
        <v>372</v>
      </c>
      <c r="O93" s="259">
        <v>339</v>
      </c>
      <c r="P93" s="20"/>
    </row>
    <row r="94" spans="1:16" ht="12" customHeight="1">
      <c r="A94" s="15"/>
      <c r="B94" s="15">
        <v>66</v>
      </c>
      <c r="C94" s="15"/>
      <c r="D94" s="121"/>
      <c r="E94" s="258">
        <f>SUM(F94,K94)</f>
        <v>7208</v>
      </c>
      <c r="F94" s="259">
        <v>3563</v>
      </c>
      <c r="G94" s="259">
        <v>484</v>
      </c>
      <c r="H94" s="259">
        <v>2541</v>
      </c>
      <c r="I94" s="259">
        <v>113</v>
      </c>
      <c r="J94" s="259">
        <v>222</v>
      </c>
      <c r="K94" s="259">
        <v>3645</v>
      </c>
      <c r="L94" s="259">
        <v>341</v>
      </c>
      <c r="M94" s="259">
        <v>2374</v>
      </c>
      <c r="N94" s="259">
        <v>426</v>
      </c>
      <c r="O94" s="259">
        <v>373</v>
      </c>
      <c r="P94" s="20"/>
    </row>
    <row r="95" spans="1:16" ht="12" customHeight="1">
      <c r="A95" s="15"/>
      <c r="B95" s="15">
        <v>67</v>
      </c>
      <c r="C95" s="15"/>
      <c r="D95" s="121"/>
      <c r="E95" s="258">
        <f>SUM(F95,K95)</f>
        <v>7522</v>
      </c>
      <c r="F95" s="259">
        <v>3620</v>
      </c>
      <c r="G95" s="259">
        <v>503</v>
      </c>
      <c r="H95" s="259">
        <v>2538</v>
      </c>
      <c r="I95" s="259">
        <v>123</v>
      </c>
      <c r="J95" s="259">
        <v>235</v>
      </c>
      <c r="K95" s="259">
        <v>3902</v>
      </c>
      <c r="L95" s="259">
        <v>367</v>
      </c>
      <c r="M95" s="259">
        <v>2491</v>
      </c>
      <c r="N95" s="259">
        <v>480</v>
      </c>
      <c r="O95" s="259">
        <v>414</v>
      </c>
      <c r="P95" s="20"/>
    </row>
    <row r="96" spans="1:16" ht="12" customHeight="1">
      <c r="A96" s="15"/>
      <c r="B96" s="15">
        <v>68</v>
      </c>
      <c r="C96" s="15"/>
      <c r="D96" s="121"/>
      <c r="E96" s="258">
        <f>SUM(F96,K96)</f>
        <v>6927</v>
      </c>
      <c r="F96" s="259">
        <v>3396</v>
      </c>
      <c r="G96" s="259">
        <v>455</v>
      </c>
      <c r="H96" s="259">
        <v>2439</v>
      </c>
      <c r="I96" s="259">
        <v>120</v>
      </c>
      <c r="J96" s="259">
        <v>196</v>
      </c>
      <c r="K96" s="259">
        <v>3531</v>
      </c>
      <c r="L96" s="259">
        <v>330</v>
      </c>
      <c r="M96" s="259">
        <v>2175</v>
      </c>
      <c r="N96" s="259">
        <v>488</v>
      </c>
      <c r="O96" s="259">
        <v>386</v>
      </c>
      <c r="P96" s="20"/>
    </row>
    <row r="97" spans="1:16" ht="12" customHeight="1">
      <c r="A97" s="15"/>
      <c r="B97" s="15">
        <v>69</v>
      </c>
      <c r="C97" s="15"/>
      <c r="D97" s="121"/>
      <c r="E97" s="258">
        <f>SUM(F97,K97)</f>
        <v>4134</v>
      </c>
      <c r="F97" s="259">
        <v>1974</v>
      </c>
      <c r="G97" s="259">
        <v>227</v>
      </c>
      <c r="H97" s="259">
        <v>1429</v>
      </c>
      <c r="I97" s="259">
        <v>81</v>
      </c>
      <c r="J97" s="259">
        <v>130</v>
      </c>
      <c r="K97" s="259">
        <v>2160</v>
      </c>
      <c r="L97" s="259">
        <v>182</v>
      </c>
      <c r="M97" s="259">
        <v>1314</v>
      </c>
      <c r="N97" s="259">
        <v>353</v>
      </c>
      <c r="O97" s="259">
        <v>202</v>
      </c>
      <c r="P97" s="20"/>
    </row>
    <row r="98" spans="1:16" ht="12" customHeight="1">
      <c r="A98" s="15"/>
      <c r="B98" s="15"/>
      <c r="C98" s="15"/>
      <c r="D98" s="121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0"/>
    </row>
    <row r="99" spans="1:30" ht="12" customHeight="1">
      <c r="A99" s="15">
        <v>70</v>
      </c>
      <c r="B99" s="17" t="s">
        <v>74</v>
      </c>
      <c r="C99" s="15">
        <v>74</v>
      </c>
      <c r="D99" s="121" t="s">
        <v>95</v>
      </c>
      <c r="E99" s="258">
        <f>SUM(F99,K99)</f>
        <v>26023</v>
      </c>
      <c r="F99" s="258">
        <f aca="true" t="shared" si="12" ref="F99:O99">SUM(F101:F105)</f>
        <v>12042</v>
      </c>
      <c r="G99" s="258">
        <f t="shared" si="12"/>
        <v>1080</v>
      </c>
      <c r="H99" s="258">
        <f t="shared" si="12"/>
        <v>8860</v>
      </c>
      <c r="I99" s="258">
        <f t="shared" si="12"/>
        <v>650</v>
      </c>
      <c r="J99" s="258">
        <f t="shared" si="12"/>
        <v>793</v>
      </c>
      <c r="K99" s="258">
        <f t="shared" si="12"/>
        <v>13981</v>
      </c>
      <c r="L99" s="258">
        <f t="shared" si="12"/>
        <v>1094</v>
      </c>
      <c r="M99" s="258">
        <f t="shared" si="12"/>
        <v>8005</v>
      </c>
      <c r="N99" s="258">
        <f t="shared" si="12"/>
        <v>3131</v>
      </c>
      <c r="O99" s="258">
        <f t="shared" si="12"/>
        <v>1170</v>
      </c>
      <c r="P99" s="20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16" ht="7.5" customHeight="1">
      <c r="A100" s="15"/>
      <c r="B100" s="15"/>
      <c r="C100" s="15"/>
      <c r="D100" s="121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0"/>
    </row>
    <row r="101" spans="1:16" ht="12" customHeight="1">
      <c r="A101" s="15"/>
      <c r="B101" s="15">
        <v>70</v>
      </c>
      <c r="C101" s="15"/>
      <c r="D101" s="121"/>
      <c r="E101" s="258">
        <f>SUM(F101,K101)</f>
        <v>4416</v>
      </c>
      <c r="F101" s="259">
        <v>2090</v>
      </c>
      <c r="G101" s="259">
        <v>226</v>
      </c>
      <c r="H101" s="259">
        <v>1513</v>
      </c>
      <c r="I101" s="259">
        <v>91</v>
      </c>
      <c r="J101" s="259">
        <v>155</v>
      </c>
      <c r="K101" s="259">
        <v>2326</v>
      </c>
      <c r="L101" s="259">
        <v>205</v>
      </c>
      <c r="M101" s="259">
        <v>1431</v>
      </c>
      <c r="N101" s="259">
        <v>415</v>
      </c>
      <c r="O101" s="259">
        <v>202</v>
      </c>
      <c r="P101" s="20"/>
    </row>
    <row r="102" spans="1:16" ht="12" customHeight="1">
      <c r="A102" s="15"/>
      <c r="B102" s="15">
        <v>71</v>
      </c>
      <c r="C102" s="15"/>
      <c r="D102" s="121"/>
      <c r="E102" s="258">
        <f>SUM(F102,K102)</f>
        <v>5529</v>
      </c>
      <c r="F102" s="259">
        <v>2596</v>
      </c>
      <c r="G102" s="259">
        <v>241</v>
      </c>
      <c r="H102" s="259">
        <v>1870</v>
      </c>
      <c r="I102" s="259">
        <v>138</v>
      </c>
      <c r="J102" s="259">
        <v>174</v>
      </c>
      <c r="K102" s="259">
        <v>2933</v>
      </c>
      <c r="L102" s="259">
        <v>231</v>
      </c>
      <c r="M102" s="259">
        <v>1730</v>
      </c>
      <c r="N102" s="259">
        <v>580</v>
      </c>
      <c r="O102" s="259">
        <v>271</v>
      </c>
      <c r="P102" s="20"/>
    </row>
    <row r="103" spans="1:16" ht="12" customHeight="1">
      <c r="A103" s="15"/>
      <c r="B103" s="15">
        <v>72</v>
      </c>
      <c r="C103" s="15"/>
      <c r="D103" s="121"/>
      <c r="E103" s="258">
        <f>SUM(F103,K103)</f>
        <v>5447</v>
      </c>
      <c r="F103" s="259">
        <v>2520</v>
      </c>
      <c r="G103" s="259">
        <v>240</v>
      </c>
      <c r="H103" s="259">
        <v>1850</v>
      </c>
      <c r="I103" s="259">
        <v>140</v>
      </c>
      <c r="J103" s="259">
        <v>150</v>
      </c>
      <c r="K103" s="259">
        <v>2927</v>
      </c>
      <c r="L103" s="259">
        <v>228</v>
      </c>
      <c r="M103" s="259">
        <v>1684</v>
      </c>
      <c r="N103" s="259">
        <v>643</v>
      </c>
      <c r="O103" s="259">
        <v>244</v>
      </c>
      <c r="P103" s="20"/>
    </row>
    <row r="104" spans="1:16" ht="12" customHeight="1">
      <c r="A104" s="15"/>
      <c r="B104" s="15">
        <v>73</v>
      </c>
      <c r="C104" s="15"/>
      <c r="D104" s="121"/>
      <c r="E104" s="258">
        <f>SUM(F104,K104)</f>
        <v>5415</v>
      </c>
      <c r="F104" s="259">
        <v>2419</v>
      </c>
      <c r="G104" s="259">
        <v>206</v>
      </c>
      <c r="H104" s="259">
        <v>1807</v>
      </c>
      <c r="I104" s="259">
        <v>123</v>
      </c>
      <c r="J104" s="259">
        <v>148</v>
      </c>
      <c r="K104" s="259">
        <v>2996</v>
      </c>
      <c r="L104" s="259">
        <v>221</v>
      </c>
      <c r="M104" s="259">
        <v>1674</v>
      </c>
      <c r="N104" s="259">
        <v>734</v>
      </c>
      <c r="O104" s="259">
        <v>236</v>
      </c>
      <c r="P104" s="20"/>
    </row>
    <row r="105" spans="1:16" ht="12" customHeight="1">
      <c r="A105" s="15"/>
      <c r="B105" s="15">
        <v>74</v>
      </c>
      <c r="C105" s="15"/>
      <c r="D105" s="121"/>
      <c r="E105" s="258">
        <f>SUM(F105,K105)</f>
        <v>5216</v>
      </c>
      <c r="F105" s="259">
        <v>2417</v>
      </c>
      <c r="G105" s="259">
        <v>167</v>
      </c>
      <c r="H105" s="259">
        <v>1820</v>
      </c>
      <c r="I105" s="259">
        <v>158</v>
      </c>
      <c r="J105" s="259">
        <v>166</v>
      </c>
      <c r="K105" s="259">
        <v>2799</v>
      </c>
      <c r="L105" s="259">
        <v>209</v>
      </c>
      <c r="M105" s="259">
        <v>1486</v>
      </c>
      <c r="N105" s="259">
        <v>759</v>
      </c>
      <c r="O105" s="259">
        <v>217</v>
      </c>
      <c r="P105" s="20"/>
    </row>
    <row r="106" spans="1:30" ht="12" customHeight="1">
      <c r="A106" s="15"/>
      <c r="B106" s="15"/>
      <c r="C106" s="15"/>
      <c r="D106" s="121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0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16" ht="12" customHeight="1">
      <c r="A107" s="15">
        <v>75</v>
      </c>
      <c r="B107" s="17" t="s">
        <v>74</v>
      </c>
      <c r="C107" s="15">
        <v>79</v>
      </c>
      <c r="D107" s="121" t="s">
        <v>95</v>
      </c>
      <c r="E107" s="258">
        <f>SUM(F107,K107)</f>
        <v>20509</v>
      </c>
      <c r="F107" s="258">
        <f aca="true" t="shared" si="13" ref="F107:O107">SUM(F109:F113)</f>
        <v>8952</v>
      </c>
      <c r="G107" s="258">
        <f t="shared" si="13"/>
        <v>492</v>
      </c>
      <c r="H107" s="258">
        <f t="shared" si="13"/>
        <v>6775</v>
      </c>
      <c r="I107" s="258">
        <f t="shared" si="13"/>
        <v>828</v>
      </c>
      <c r="J107" s="258">
        <f t="shared" si="13"/>
        <v>439</v>
      </c>
      <c r="K107" s="258">
        <f t="shared" si="13"/>
        <v>11557</v>
      </c>
      <c r="L107" s="258">
        <f t="shared" si="13"/>
        <v>719</v>
      </c>
      <c r="M107" s="258">
        <f t="shared" si="13"/>
        <v>5421</v>
      </c>
      <c r="N107" s="258">
        <f t="shared" si="13"/>
        <v>3902</v>
      </c>
      <c r="O107" s="258">
        <f t="shared" si="13"/>
        <v>806</v>
      </c>
      <c r="P107" s="20"/>
    </row>
    <row r="108" spans="1:16" ht="7.5" customHeight="1">
      <c r="A108" s="15"/>
      <c r="B108" s="15"/>
      <c r="C108" s="15"/>
      <c r="D108" s="121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0"/>
    </row>
    <row r="109" spans="1:16" ht="12" customHeight="1">
      <c r="A109" s="15"/>
      <c r="B109" s="15">
        <v>75</v>
      </c>
      <c r="C109" s="15"/>
      <c r="D109" s="121"/>
      <c r="E109" s="258">
        <f>SUM(F109,K109)</f>
        <v>4759</v>
      </c>
      <c r="F109" s="259">
        <v>2142</v>
      </c>
      <c r="G109" s="259">
        <v>157</v>
      </c>
      <c r="H109" s="259">
        <v>1612</v>
      </c>
      <c r="I109" s="259">
        <v>174</v>
      </c>
      <c r="J109" s="259">
        <v>116</v>
      </c>
      <c r="K109" s="259">
        <v>2617</v>
      </c>
      <c r="L109" s="259">
        <v>171</v>
      </c>
      <c r="M109" s="259">
        <v>1341</v>
      </c>
      <c r="N109" s="259">
        <v>755</v>
      </c>
      <c r="O109" s="259">
        <v>211</v>
      </c>
      <c r="P109" s="20"/>
    </row>
    <row r="110" spans="1:16" ht="12" customHeight="1">
      <c r="A110" s="15"/>
      <c r="B110" s="15">
        <v>76</v>
      </c>
      <c r="C110" s="15"/>
      <c r="D110" s="121"/>
      <c r="E110" s="258">
        <f>SUM(F110,K110)</f>
        <v>3868</v>
      </c>
      <c r="F110" s="259">
        <v>1714</v>
      </c>
      <c r="G110" s="259">
        <v>107</v>
      </c>
      <c r="H110" s="259">
        <v>1277</v>
      </c>
      <c r="I110" s="259">
        <v>140</v>
      </c>
      <c r="J110" s="259">
        <v>107</v>
      </c>
      <c r="K110" s="259">
        <v>2154</v>
      </c>
      <c r="L110" s="259">
        <v>127</v>
      </c>
      <c r="M110" s="259">
        <v>1075</v>
      </c>
      <c r="N110" s="259">
        <v>681</v>
      </c>
      <c r="O110" s="259">
        <v>148</v>
      </c>
      <c r="P110" s="20"/>
    </row>
    <row r="111" spans="1:16" ht="12" customHeight="1">
      <c r="A111" s="15"/>
      <c r="B111" s="15">
        <v>77</v>
      </c>
      <c r="C111" s="15"/>
      <c r="D111" s="121"/>
      <c r="E111" s="258">
        <f>SUM(F111,K111)</f>
        <v>4107</v>
      </c>
      <c r="F111" s="259">
        <v>1784</v>
      </c>
      <c r="G111" s="259">
        <v>91</v>
      </c>
      <c r="H111" s="259">
        <v>1347</v>
      </c>
      <c r="I111" s="259">
        <v>168</v>
      </c>
      <c r="J111" s="259">
        <v>85</v>
      </c>
      <c r="K111" s="259">
        <v>2323</v>
      </c>
      <c r="L111" s="259">
        <v>135</v>
      </c>
      <c r="M111" s="259">
        <v>1084</v>
      </c>
      <c r="N111" s="259">
        <v>796</v>
      </c>
      <c r="O111" s="259">
        <v>174</v>
      </c>
      <c r="P111" s="20"/>
    </row>
    <row r="112" spans="1:16" ht="12" customHeight="1">
      <c r="A112" s="15"/>
      <c r="B112" s="15">
        <v>78</v>
      </c>
      <c r="C112" s="15"/>
      <c r="D112" s="121"/>
      <c r="E112" s="258">
        <f>SUM(F112,K112)</f>
        <v>3925</v>
      </c>
      <c r="F112" s="259">
        <v>1683</v>
      </c>
      <c r="G112" s="259">
        <v>75</v>
      </c>
      <c r="H112" s="259">
        <v>1291</v>
      </c>
      <c r="I112" s="259">
        <v>172</v>
      </c>
      <c r="J112" s="259">
        <v>62</v>
      </c>
      <c r="K112" s="259">
        <v>2242</v>
      </c>
      <c r="L112" s="259">
        <v>140</v>
      </c>
      <c r="M112" s="259">
        <v>1016</v>
      </c>
      <c r="N112" s="259">
        <v>780</v>
      </c>
      <c r="O112" s="259">
        <v>145</v>
      </c>
      <c r="P112" s="20"/>
    </row>
    <row r="113" spans="1:16" ht="12" customHeight="1">
      <c r="A113" s="15"/>
      <c r="B113" s="15">
        <v>79</v>
      </c>
      <c r="C113" s="15"/>
      <c r="D113" s="121"/>
      <c r="E113" s="258">
        <f>SUM(F113,K113)</f>
        <v>3850</v>
      </c>
      <c r="F113" s="259">
        <v>1629</v>
      </c>
      <c r="G113" s="259">
        <v>62</v>
      </c>
      <c r="H113" s="259">
        <v>1248</v>
      </c>
      <c r="I113" s="259">
        <v>174</v>
      </c>
      <c r="J113" s="259">
        <v>69</v>
      </c>
      <c r="K113" s="259">
        <v>2221</v>
      </c>
      <c r="L113" s="259">
        <v>146</v>
      </c>
      <c r="M113" s="259">
        <v>905</v>
      </c>
      <c r="N113" s="259">
        <v>890</v>
      </c>
      <c r="O113" s="259">
        <v>128</v>
      </c>
      <c r="P113" s="20"/>
    </row>
    <row r="114" spans="1:16" ht="12" customHeight="1">
      <c r="A114" s="15"/>
      <c r="B114" s="15"/>
      <c r="C114" s="15"/>
      <c r="D114" s="121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0"/>
    </row>
    <row r="115" spans="1:30" ht="12" customHeight="1">
      <c r="A115" s="15">
        <v>80</v>
      </c>
      <c r="B115" s="17" t="s">
        <v>74</v>
      </c>
      <c r="C115" s="15">
        <v>84</v>
      </c>
      <c r="D115" s="121" t="s">
        <v>95</v>
      </c>
      <c r="E115" s="258">
        <f>SUM(F115,K115)</f>
        <v>14642</v>
      </c>
      <c r="F115" s="258">
        <f aca="true" t="shared" si="14" ref="F115:O115">SUM(F117:F121)</f>
        <v>5791</v>
      </c>
      <c r="G115" s="258">
        <f t="shared" si="14"/>
        <v>209</v>
      </c>
      <c r="H115" s="258">
        <f t="shared" si="14"/>
        <v>4303</v>
      </c>
      <c r="I115" s="258">
        <f t="shared" si="14"/>
        <v>779</v>
      </c>
      <c r="J115" s="258">
        <f t="shared" si="14"/>
        <v>197</v>
      </c>
      <c r="K115" s="258">
        <f t="shared" si="14"/>
        <v>8851</v>
      </c>
      <c r="L115" s="258">
        <f t="shared" si="14"/>
        <v>580</v>
      </c>
      <c r="M115" s="258">
        <f t="shared" si="14"/>
        <v>2810</v>
      </c>
      <c r="N115" s="258">
        <f t="shared" si="14"/>
        <v>4180</v>
      </c>
      <c r="O115" s="258">
        <f t="shared" si="14"/>
        <v>451</v>
      </c>
      <c r="P115" s="20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16" ht="7.5" customHeight="1">
      <c r="A116" s="15"/>
      <c r="B116" s="15"/>
      <c r="C116" s="15"/>
      <c r="D116" s="121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0"/>
    </row>
    <row r="117" spans="1:16" ht="12" customHeight="1">
      <c r="A117" s="15"/>
      <c r="B117" s="15">
        <v>80</v>
      </c>
      <c r="C117" s="15"/>
      <c r="D117" s="121"/>
      <c r="E117" s="258">
        <f>SUM(F117,K117)</f>
        <v>3722</v>
      </c>
      <c r="F117" s="259">
        <v>1524</v>
      </c>
      <c r="G117" s="259">
        <v>65</v>
      </c>
      <c r="H117" s="259">
        <v>1156</v>
      </c>
      <c r="I117" s="259">
        <v>168</v>
      </c>
      <c r="J117" s="259">
        <v>57</v>
      </c>
      <c r="K117" s="259">
        <v>2198</v>
      </c>
      <c r="L117" s="259">
        <v>140</v>
      </c>
      <c r="M117" s="259">
        <v>822</v>
      </c>
      <c r="N117" s="259">
        <v>927</v>
      </c>
      <c r="O117" s="259">
        <v>122</v>
      </c>
      <c r="P117" s="20"/>
    </row>
    <row r="118" spans="1:16" ht="12" customHeight="1">
      <c r="A118" s="15"/>
      <c r="B118" s="15">
        <v>81</v>
      </c>
      <c r="C118" s="15"/>
      <c r="D118" s="121"/>
      <c r="E118" s="258">
        <f>SUM(F118,K118)</f>
        <v>3157</v>
      </c>
      <c r="F118" s="259">
        <v>1313</v>
      </c>
      <c r="G118" s="259">
        <v>37</v>
      </c>
      <c r="H118" s="259">
        <v>1006</v>
      </c>
      <c r="I118" s="259">
        <v>152</v>
      </c>
      <c r="J118" s="259">
        <v>46</v>
      </c>
      <c r="K118" s="259">
        <v>1844</v>
      </c>
      <c r="L118" s="259">
        <v>126</v>
      </c>
      <c r="M118" s="259">
        <v>615</v>
      </c>
      <c r="N118" s="259">
        <v>849</v>
      </c>
      <c r="O118" s="259">
        <v>94</v>
      </c>
      <c r="P118" s="20"/>
    </row>
    <row r="119" spans="1:16" ht="12" customHeight="1">
      <c r="A119" s="15"/>
      <c r="B119" s="15">
        <v>82</v>
      </c>
      <c r="C119" s="15"/>
      <c r="D119" s="121"/>
      <c r="E119" s="258">
        <f>SUM(F119,K119)</f>
        <v>2952</v>
      </c>
      <c r="F119" s="259">
        <v>1176</v>
      </c>
      <c r="G119" s="259">
        <v>55</v>
      </c>
      <c r="H119" s="259">
        <v>845</v>
      </c>
      <c r="I119" s="259">
        <v>175</v>
      </c>
      <c r="J119" s="259">
        <v>41</v>
      </c>
      <c r="K119" s="259">
        <v>1776</v>
      </c>
      <c r="L119" s="259">
        <v>126</v>
      </c>
      <c r="M119" s="259">
        <v>560</v>
      </c>
      <c r="N119" s="259">
        <v>845</v>
      </c>
      <c r="O119" s="259">
        <v>82</v>
      </c>
      <c r="P119" s="20"/>
    </row>
    <row r="120" spans="1:16" ht="12" customHeight="1">
      <c r="A120" s="15"/>
      <c r="B120" s="15">
        <v>83</v>
      </c>
      <c r="C120" s="15"/>
      <c r="D120" s="121"/>
      <c r="E120" s="258">
        <f>SUM(F120,K120)</f>
        <v>2589</v>
      </c>
      <c r="F120" s="259">
        <v>1006</v>
      </c>
      <c r="G120" s="259">
        <v>31</v>
      </c>
      <c r="H120" s="259">
        <v>741</v>
      </c>
      <c r="I120" s="259">
        <v>147</v>
      </c>
      <c r="J120" s="259">
        <v>34</v>
      </c>
      <c r="K120" s="259">
        <v>1583</v>
      </c>
      <c r="L120" s="259">
        <v>101</v>
      </c>
      <c r="M120" s="259">
        <v>437</v>
      </c>
      <c r="N120" s="259">
        <v>791</v>
      </c>
      <c r="O120" s="259">
        <v>85</v>
      </c>
      <c r="P120" s="20"/>
    </row>
    <row r="121" spans="1:16" ht="12" customHeight="1">
      <c r="A121" s="15"/>
      <c r="B121" s="15">
        <v>84</v>
      </c>
      <c r="C121" s="15"/>
      <c r="D121" s="121"/>
      <c r="E121" s="258">
        <f>SUM(F121,K121)</f>
        <v>2222</v>
      </c>
      <c r="F121" s="259">
        <v>772</v>
      </c>
      <c r="G121" s="259">
        <v>21</v>
      </c>
      <c r="H121" s="259">
        <v>555</v>
      </c>
      <c r="I121" s="259">
        <v>137</v>
      </c>
      <c r="J121" s="259">
        <v>19</v>
      </c>
      <c r="K121" s="259">
        <v>1450</v>
      </c>
      <c r="L121" s="259">
        <v>87</v>
      </c>
      <c r="M121" s="259">
        <v>376</v>
      </c>
      <c r="N121" s="259">
        <v>768</v>
      </c>
      <c r="O121" s="259">
        <v>68</v>
      </c>
      <c r="P121" s="20"/>
    </row>
    <row r="122" spans="1:16" ht="12" customHeight="1">
      <c r="A122" s="15"/>
      <c r="B122" s="15"/>
      <c r="C122" s="15"/>
      <c r="D122" s="121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0"/>
    </row>
    <row r="123" spans="1:30" ht="12" customHeight="1">
      <c r="A123" s="394" t="s">
        <v>99</v>
      </c>
      <c r="B123" s="408"/>
      <c r="C123" s="408"/>
      <c r="D123" s="409"/>
      <c r="E123" s="285">
        <f>SUM(F123,K123)</f>
        <v>11394</v>
      </c>
      <c r="F123" s="285">
        <v>3369</v>
      </c>
      <c r="G123" s="285">
        <v>59</v>
      </c>
      <c r="H123" s="285">
        <v>2043</v>
      </c>
      <c r="I123" s="285">
        <v>932</v>
      </c>
      <c r="J123" s="285">
        <v>63</v>
      </c>
      <c r="K123" s="285">
        <v>8025</v>
      </c>
      <c r="L123" s="285">
        <v>418</v>
      </c>
      <c r="M123" s="285">
        <v>975</v>
      </c>
      <c r="N123" s="285">
        <v>5215</v>
      </c>
      <c r="O123" s="285">
        <v>312</v>
      </c>
      <c r="P123" s="2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</row>
    <row r="124" spans="5:16" ht="7.5" customHeight="1">
      <c r="E124" s="15"/>
      <c r="F124" s="147"/>
      <c r="G124" s="147"/>
      <c r="H124" s="147"/>
      <c r="I124" s="16"/>
      <c r="J124" s="16"/>
      <c r="K124" s="16"/>
      <c r="L124" s="16"/>
      <c r="M124" s="16"/>
      <c r="N124" s="16"/>
      <c r="O124" s="16"/>
      <c r="P124" s="20"/>
    </row>
    <row r="125" spans="1:32" ht="13.5">
      <c r="A125" s="135" t="s">
        <v>96</v>
      </c>
      <c r="B125" s="17"/>
      <c r="C125" s="17"/>
      <c r="D125" s="15"/>
      <c r="E125" s="20"/>
      <c r="F125" s="20"/>
      <c r="G125" s="20"/>
      <c r="H125" s="20"/>
      <c r="I125" s="16"/>
      <c r="J125" s="16"/>
      <c r="K125" s="16"/>
      <c r="L125" s="16"/>
      <c r="M125" s="16"/>
      <c r="N125" s="16"/>
      <c r="O125" s="16"/>
      <c r="P125" s="20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</row>
    <row r="126" spans="1:16" ht="13.5">
      <c r="A126" s="145" t="s">
        <v>316</v>
      </c>
      <c r="B126" s="137"/>
      <c r="C126" s="137"/>
      <c r="D126" s="2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0"/>
    </row>
    <row r="127" spans="1:16" ht="13.5">
      <c r="A127" s="136"/>
      <c r="B127" s="137"/>
      <c r="C127" s="137"/>
      <c r="D127" s="20"/>
      <c r="E127" s="16"/>
      <c r="F127" s="16"/>
      <c r="G127" s="16"/>
      <c r="H127" s="16"/>
      <c r="I127" s="16" t="s">
        <v>100</v>
      </c>
      <c r="J127" s="16"/>
      <c r="K127" s="16"/>
      <c r="L127" s="16"/>
      <c r="M127" s="16"/>
      <c r="N127" s="16"/>
      <c r="O127" s="16"/>
      <c r="P127" s="20"/>
    </row>
    <row r="128" spans="1:16" ht="13.5">
      <c r="A128" s="136"/>
      <c r="B128" s="137"/>
      <c r="C128" s="137"/>
      <c r="D128" s="2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0"/>
    </row>
    <row r="129" spans="1:16" ht="13.5">
      <c r="A129" s="136"/>
      <c r="B129" s="137"/>
      <c r="C129" s="137"/>
      <c r="D129" s="2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0"/>
    </row>
    <row r="130" spans="1:16" ht="13.5">
      <c r="A130" s="136"/>
      <c r="B130" s="137"/>
      <c r="C130" s="137"/>
      <c r="D130" s="2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20"/>
    </row>
    <row r="131" spans="1:16" ht="13.5">
      <c r="A131" s="136"/>
      <c r="B131" s="137"/>
      <c r="C131" s="137"/>
      <c r="D131" s="2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20"/>
    </row>
    <row r="132" spans="1:16" ht="13.5">
      <c r="A132" s="136"/>
      <c r="B132" s="137"/>
      <c r="C132" s="137"/>
      <c r="D132" s="2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20"/>
    </row>
    <row r="133" spans="1:16" ht="13.5">
      <c r="A133" s="136"/>
      <c r="B133" s="137"/>
      <c r="C133" s="137"/>
      <c r="D133" s="2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0"/>
    </row>
    <row r="134" spans="1:16" ht="13.5">
      <c r="A134" s="136"/>
      <c r="B134" s="137"/>
      <c r="C134" s="137"/>
      <c r="D134" s="2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20"/>
    </row>
    <row r="135" spans="1:16" ht="13.5">
      <c r="A135" s="136"/>
      <c r="B135" s="137"/>
      <c r="C135" s="137"/>
      <c r="D135" s="2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20"/>
    </row>
    <row r="136" spans="1:16" ht="13.5">
      <c r="A136" s="136"/>
      <c r="B136" s="137"/>
      <c r="C136" s="137"/>
      <c r="D136" s="2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20"/>
    </row>
    <row r="137" spans="1:16" ht="13.5">
      <c r="A137" s="136"/>
      <c r="B137" s="137"/>
      <c r="C137" s="137"/>
      <c r="D137" s="2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0"/>
    </row>
    <row r="138" spans="1:16" ht="13.5">
      <c r="A138" s="136"/>
      <c r="B138" s="137"/>
      <c r="C138" s="137"/>
      <c r="D138" s="2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20"/>
    </row>
    <row r="139" spans="1:16" ht="13.5">
      <c r="A139" s="136"/>
      <c r="B139" s="137"/>
      <c r="C139" s="137"/>
      <c r="D139" s="2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20"/>
    </row>
    <row r="140" spans="1:16" ht="13.5">
      <c r="A140" s="136"/>
      <c r="B140" s="137"/>
      <c r="C140" s="137"/>
      <c r="D140" s="20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20"/>
    </row>
    <row r="141" spans="1:16" ht="13.5">
      <c r="A141" s="136"/>
      <c r="B141" s="137"/>
      <c r="C141" s="137"/>
      <c r="D141" s="20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20"/>
    </row>
    <row r="142" spans="1:16" ht="13.5">
      <c r="A142" s="136"/>
      <c r="B142" s="137"/>
      <c r="C142" s="137"/>
      <c r="D142" s="20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0"/>
    </row>
    <row r="143" spans="1:16" ht="13.5">
      <c r="A143" s="136"/>
      <c r="B143" s="137"/>
      <c r="C143" s="137"/>
      <c r="D143" s="20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0"/>
    </row>
    <row r="144" spans="1:16" ht="13.5">
      <c r="A144" s="136"/>
      <c r="B144" s="137"/>
      <c r="C144" s="137"/>
      <c r="D144" s="20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0"/>
    </row>
    <row r="145" spans="1:16" ht="13.5">
      <c r="A145" s="136"/>
      <c r="B145" s="137"/>
      <c r="C145" s="137"/>
      <c r="D145" s="20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0"/>
    </row>
    <row r="146" spans="1:16" ht="13.5">
      <c r="A146" s="136"/>
      <c r="B146" s="137"/>
      <c r="C146" s="137"/>
      <c r="D146" s="20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0"/>
    </row>
    <row r="147" spans="1:16" ht="13.5">
      <c r="A147" s="136"/>
      <c r="B147" s="137"/>
      <c r="C147" s="137"/>
      <c r="D147" s="20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20"/>
    </row>
    <row r="148" spans="1:16" ht="13.5">
      <c r="A148" s="136"/>
      <c r="B148" s="137"/>
      <c r="C148" s="137"/>
      <c r="D148" s="20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20"/>
    </row>
    <row r="149" spans="1:16" ht="13.5">
      <c r="A149" s="136"/>
      <c r="B149" s="137"/>
      <c r="C149" s="137"/>
      <c r="D149" s="20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0"/>
    </row>
    <row r="150" spans="1:16" ht="13.5">
      <c r="A150" s="136"/>
      <c r="B150" s="137"/>
      <c r="C150" s="137"/>
      <c r="D150" s="20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0"/>
    </row>
    <row r="151" spans="1:16" ht="13.5">
      <c r="A151" s="136"/>
      <c r="B151" s="137"/>
      <c r="C151" s="137"/>
      <c r="D151" s="20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20"/>
    </row>
    <row r="152" spans="1:16" ht="13.5">
      <c r="A152" s="136"/>
      <c r="B152" s="137"/>
      <c r="C152" s="137"/>
      <c r="D152" s="20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20"/>
    </row>
    <row r="153" spans="1:16" ht="13.5">
      <c r="A153" s="136"/>
      <c r="B153" s="137"/>
      <c r="C153" s="137"/>
      <c r="D153" s="20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20"/>
    </row>
    <row r="154" spans="1:16" ht="13.5">
      <c r="A154" s="136"/>
      <c r="B154" s="137"/>
      <c r="C154" s="137"/>
      <c r="D154" s="20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0"/>
    </row>
    <row r="155" spans="1:16" ht="13.5">
      <c r="A155" s="136"/>
      <c r="B155" s="137"/>
      <c r="C155" s="137"/>
      <c r="D155" s="20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20"/>
    </row>
    <row r="156" spans="1:16" ht="13.5">
      <c r="A156" s="136"/>
      <c r="B156" s="137"/>
      <c r="C156" s="137"/>
      <c r="D156" s="20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20"/>
    </row>
    <row r="157" spans="1:16" ht="13.5">
      <c r="A157" s="136"/>
      <c r="B157" s="137"/>
      <c r="C157" s="137"/>
      <c r="D157" s="20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20"/>
    </row>
    <row r="158" spans="1:16" ht="13.5">
      <c r="A158" s="136"/>
      <c r="B158" s="137"/>
      <c r="C158" s="137"/>
      <c r="D158" s="20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0"/>
    </row>
    <row r="159" spans="1:16" ht="13.5">
      <c r="A159" s="136"/>
      <c r="B159" s="137"/>
      <c r="C159" s="137"/>
      <c r="D159" s="20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20"/>
    </row>
    <row r="160" spans="1:16" ht="13.5">
      <c r="A160" s="136"/>
      <c r="B160" s="137"/>
      <c r="C160" s="137"/>
      <c r="D160" s="20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20"/>
    </row>
    <row r="161" spans="5:15" ht="13.5"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5:15" ht="13.5"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5:15" ht="13.5"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5:15" ht="13.5"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5:15" ht="13.5"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5:15" ht="13.5"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5:15" ht="13.5"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5:15" ht="13.5"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5:15" ht="13.5"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5:15" ht="13.5"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5:15" ht="13.5"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5:15" ht="13.5"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5:15" ht="13.5"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5:15" ht="13.5"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5:15" ht="13.5"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5:15" ht="13.5"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5:15" ht="13.5"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5:15" ht="13.5"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5:15" ht="13.5"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</sheetData>
  <sheetProtection/>
  <mergeCells count="8">
    <mergeCell ref="A6:D6"/>
    <mergeCell ref="A123:D123"/>
    <mergeCell ref="A1:O1"/>
    <mergeCell ref="A4:D5"/>
    <mergeCell ref="E4:E5"/>
    <mergeCell ref="F4:J4"/>
    <mergeCell ref="K4:O4"/>
    <mergeCell ref="I66:J66"/>
  </mergeCells>
  <dataValidations count="1">
    <dataValidation allowBlank="1" showInputMessage="1" showErrorMessage="1" imeMode="hiragana" sqref="A3"/>
  </dataValidations>
  <printOptions/>
  <pageMargins left="0.3937007874015748" right="0.3937007874015748" top="0.7874015748031497" bottom="0.3937007874015748" header="0.5118110236220472" footer="0.3937007874015748"/>
  <pageSetup horizontalDpi="300" verticalDpi="300" orientation="portrait" paperSize="9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R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0.75390625" style="1" customWidth="1"/>
    <col min="4" max="5" width="9.125" style="1" customWidth="1"/>
    <col min="6" max="6" width="9.00390625" style="1" customWidth="1"/>
    <col min="7" max="14" width="8.50390625" style="1" customWidth="1"/>
    <col min="15" max="15" width="11.125" style="1" customWidth="1"/>
    <col min="16" max="16" width="6.375" style="85" customWidth="1"/>
    <col min="17" max="18" width="8.75390625" style="1" customWidth="1"/>
    <col min="19" max="16384" width="9.00390625" style="1" customWidth="1"/>
  </cols>
  <sheetData>
    <row r="1" spans="1:18" ht="16.5" customHeight="1">
      <c r="A1" s="349" t="s">
        <v>219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</row>
    <row r="2" spans="1:18" ht="16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84"/>
      <c r="Q2" s="66"/>
      <c r="R2" s="66"/>
    </row>
    <row r="3" spans="1:4" ht="18" customHeight="1" thickBot="1">
      <c r="A3" s="71" t="s">
        <v>22</v>
      </c>
      <c r="B3" s="11"/>
      <c r="C3" s="11"/>
      <c r="D3" s="72" t="s">
        <v>304</v>
      </c>
    </row>
    <row r="4" spans="1:19" ht="24" customHeight="1" thickTop="1">
      <c r="A4" s="428" t="s">
        <v>37</v>
      </c>
      <c r="B4" s="382"/>
      <c r="C4" s="382"/>
      <c r="D4" s="424" t="s">
        <v>101</v>
      </c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2" t="s">
        <v>296</v>
      </c>
      <c r="P4" s="420" t="s">
        <v>102</v>
      </c>
      <c r="Q4" s="422" t="s">
        <v>103</v>
      </c>
      <c r="R4" s="418" t="s">
        <v>104</v>
      </c>
      <c r="S4" s="20"/>
    </row>
    <row r="5" spans="1:19" ht="24" customHeight="1">
      <c r="A5" s="429"/>
      <c r="B5" s="383"/>
      <c r="C5" s="383"/>
      <c r="D5" s="150" t="s">
        <v>28</v>
      </c>
      <c r="E5" s="150" t="s">
        <v>105</v>
      </c>
      <c r="F5" s="151" t="s">
        <v>106</v>
      </c>
      <c r="G5" s="151" t="s">
        <v>107</v>
      </c>
      <c r="H5" s="151" t="s">
        <v>108</v>
      </c>
      <c r="I5" s="151" t="s">
        <v>109</v>
      </c>
      <c r="J5" s="151" t="s">
        <v>110</v>
      </c>
      <c r="K5" s="151" t="s">
        <v>111</v>
      </c>
      <c r="L5" s="151" t="s">
        <v>112</v>
      </c>
      <c r="M5" s="151" t="s">
        <v>113</v>
      </c>
      <c r="N5" s="150" t="s">
        <v>114</v>
      </c>
      <c r="O5" s="423"/>
      <c r="P5" s="421"/>
      <c r="Q5" s="423"/>
      <c r="R5" s="419"/>
      <c r="S5" s="20"/>
    </row>
    <row r="6" spans="1:19" ht="12" customHeight="1">
      <c r="A6" s="9"/>
      <c r="B6" s="9"/>
      <c r="C6" s="11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  <c r="Q6" s="153"/>
      <c r="R6" s="153"/>
      <c r="S6" s="20"/>
    </row>
    <row r="7" spans="1:19" s="92" customFormat="1" ht="18.75" customHeight="1">
      <c r="A7" s="425" t="s">
        <v>40</v>
      </c>
      <c r="B7" s="426"/>
      <c r="C7" s="427"/>
      <c r="D7" s="286">
        <f>SUM(E7:N7)</f>
        <v>6690934</v>
      </c>
      <c r="E7" s="286">
        <f aca="true" t="shared" si="0" ref="E7:O7">SUM(E8:E11)</f>
        <v>3164675</v>
      </c>
      <c r="F7" s="286">
        <f t="shared" si="0"/>
        <v>1618074</v>
      </c>
      <c r="G7" s="286">
        <f t="shared" si="0"/>
        <v>990895</v>
      </c>
      <c r="H7" s="286">
        <f t="shared" si="0"/>
        <v>701920</v>
      </c>
      <c r="I7" s="286">
        <f t="shared" si="0"/>
        <v>171503</v>
      </c>
      <c r="J7" s="286">
        <f t="shared" si="0"/>
        <v>33815</v>
      </c>
      <c r="K7" s="286">
        <f t="shared" si="0"/>
        <v>7619</v>
      </c>
      <c r="L7" s="286">
        <f t="shared" si="0"/>
        <v>1840</v>
      </c>
      <c r="M7" s="286">
        <f t="shared" si="0"/>
        <v>419</v>
      </c>
      <c r="N7" s="286">
        <f t="shared" si="0"/>
        <v>174</v>
      </c>
      <c r="O7" s="287">
        <f t="shared" si="0"/>
        <v>13315400</v>
      </c>
      <c r="P7" s="288">
        <f>O7/D7</f>
        <v>1.9900659608957434</v>
      </c>
      <c r="Q7" s="287">
        <f>SUM(Q8:Q11)</f>
        <v>69792</v>
      </c>
      <c r="R7" s="287">
        <f>SUM(R8:R11)</f>
        <v>74203</v>
      </c>
      <c r="S7" s="155"/>
    </row>
    <row r="8" spans="1:19" s="91" customFormat="1" ht="14.25" customHeight="1">
      <c r="A8" s="156"/>
      <c r="B8" s="430" t="s">
        <v>41</v>
      </c>
      <c r="C8" s="431"/>
      <c r="D8" s="286">
        <f>SUM(E8:N8)</f>
        <v>4793594</v>
      </c>
      <c r="E8" s="286">
        <f aca="true" t="shared" si="1" ref="E8:O8">SUM(E13:E35)</f>
        <v>2424966</v>
      </c>
      <c r="F8" s="286">
        <f t="shared" si="1"/>
        <v>1115741</v>
      </c>
      <c r="G8" s="286">
        <f t="shared" si="1"/>
        <v>666087</v>
      </c>
      <c r="H8" s="286">
        <f t="shared" si="1"/>
        <v>454631</v>
      </c>
      <c r="I8" s="286">
        <f t="shared" si="1"/>
        <v>105766</v>
      </c>
      <c r="J8" s="286">
        <f t="shared" si="1"/>
        <v>20351</v>
      </c>
      <c r="K8" s="286">
        <f t="shared" si="1"/>
        <v>4568</v>
      </c>
      <c r="L8" s="286">
        <f t="shared" si="1"/>
        <v>1099</v>
      </c>
      <c r="M8" s="286">
        <f t="shared" si="1"/>
        <v>261</v>
      </c>
      <c r="N8" s="286">
        <f t="shared" si="1"/>
        <v>124</v>
      </c>
      <c r="O8" s="286">
        <f t="shared" si="1"/>
        <v>9168727</v>
      </c>
      <c r="P8" s="289">
        <f>O8/D8</f>
        <v>1.9127041213753189</v>
      </c>
      <c r="Q8" s="286">
        <f>SUM(Q13:Q35)</f>
        <v>53525</v>
      </c>
      <c r="R8" s="286">
        <f>SUM(R13:R35)</f>
        <v>52621</v>
      </c>
      <c r="S8" s="118"/>
    </row>
    <row r="9" spans="1:19" ht="14.25" customHeight="1">
      <c r="A9" s="157"/>
      <c r="B9" s="416" t="s">
        <v>42</v>
      </c>
      <c r="C9" s="417"/>
      <c r="D9" s="290">
        <f>SUM(E9:N9)</f>
        <v>1862199</v>
      </c>
      <c r="E9" s="290">
        <v>727637</v>
      </c>
      <c r="F9" s="290">
        <v>491440</v>
      </c>
      <c r="G9" s="290">
        <v>319072</v>
      </c>
      <c r="H9" s="290">
        <v>243124</v>
      </c>
      <c r="I9" s="290">
        <v>64141</v>
      </c>
      <c r="J9" s="290">
        <v>12978</v>
      </c>
      <c r="K9" s="290">
        <v>2909</v>
      </c>
      <c r="L9" s="290">
        <v>700</v>
      </c>
      <c r="M9" s="290">
        <v>150</v>
      </c>
      <c r="N9" s="290">
        <v>48</v>
      </c>
      <c r="O9" s="290">
        <v>4066636</v>
      </c>
      <c r="P9" s="291">
        <f>O9/D9</f>
        <v>2.1837816473964384</v>
      </c>
      <c r="Q9" s="290">
        <v>15970</v>
      </c>
      <c r="R9" s="290">
        <v>20672</v>
      </c>
      <c r="S9" s="20"/>
    </row>
    <row r="10" spans="1:19" ht="14.25" customHeight="1">
      <c r="A10" s="157"/>
      <c r="B10" s="416" t="s">
        <v>43</v>
      </c>
      <c r="C10" s="417"/>
      <c r="D10" s="290">
        <f>SUM(E10:N10)</f>
        <v>21816</v>
      </c>
      <c r="E10" s="290">
        <v>5726</v>
      </c>
      <c r="F10" s="290">
        <v>6764</v>
      </c>
      <c r="G10" s="290">
        <v>4316</v>
      </c>
      <c r="H10" s="290">
        <v>3211</v>
      </c>
      <c r="I10" s="290">
        <v>1239</v>
      </c>
      <c r="J10" s="290">
        <v>396</v>
      </c>
      <c r="K10" s="290">
        <v>120</v>
      </c>
      <c r="L10" s="290">
        <v>35</v>
      </c>
      <c r="M10" s="290">
        <v>8</v>
      </c>
      <c r="N10" s="290">
        <v>1</v>
      </c>
      <c r="O10" s="290">
        <v>54819</v>
      </c>
      <c r="P10" s="291">
        <f>O10/D10</f>
        <v>2.512788778877888</v>
      </c>
      <c r="Q10" s="290">
        <v>120</v>
      </c>
      <c r="R10" s="290">
        <v>223</v>
      </c>
      <c r="S10" s="20"/>
    </row>
    <row r="11" spans="1:19" ht="14.25" customHeight="1">
      <c r="A11" s="157"/>
      <c r="B11" s="416" t="s">
        <v>44</v>
      </c>
      <c r="C11" s="417"/>
      <c r="D11" s="290">
        <f>SUM(E11:N11)</f>
        <v>13325</v>
      </c>
      <c r="E11" s="290">
        <v>6346</v>
      </c>
      <c r="F11" s="290">
        <v>4129</v>
      </c>
      <c r="G11" s="290">
        <v>1420</v>
      </c>
      <c r="H11" s="290">
        <v>954</v>
      </c>
      <c r="I11" s="290">
        <v>357</v>
      </c>
      <c r="J11" s="290">
        <v>90</v>
      </c>
      <c r="K11" s="290">
        <v>22</v>
      </c>
      <c r="L11" s="290">
        <v>6</v>
      </c>
      <c r="M11" s="290">
        <v>0</v>
      </c>
      <c r="N11" s="292">
        <v>1</v>
      </c>
      <c r="O11" s="290">
        <v>25218</v>
      </c>
      <c r="P11" s="291">
        <f>O11/D11</f>
        <v>1.892532833020638</v>
      </c>
      <c r="Q11" s="290">
        <v>177</v>
      </c>
      <c r="R11" s="290">
        <v>687</v>
      </c>
      <c r="S11" s="20"/>
    </row>
    <row r="12" spans="1:19" s="11" customFormat="1" ht="18.75" customHeight="1">
      <c r="A12" s="159"/>
      <c r="B12" s="76"/>
      <c r="C12" s="77" t="s">
        <v>45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  <c r="Q12" s="293"/>
      <c r="R12" s="293"/>
      <c r="S12" s="103"/>
    </row>
    <row r="13" spans="1:19" ht="14.25" customHeight="1">
      <c r="A13" s="15"/>
      <c r="B13" s="15"/>
      <c r="C13" s="158" t="s">
        <v>46</v>
      </c>
      <c r="D13" s="290">
        <f aca="true" t="shared" si="2" ref="D13:D35">SUM(E13:N13)</f>
        <v>33201</v>
      </c>
      <c r="E13" s="290">
        <v>19408</v>
      </c>
      <c r="F13" s="290">
        <v>6707</v>
      </c>
      <c r="G13" s="290">
        <v>3899</v>
      </c>
      <c r="H13" s="290">
        <v>2546</v>
      </c>
      <c r="I13" s="290">
        <v>534</v>
      </c>
      <c r="J13" s="290">
        <v>86</v>
      </c>
      <c r="K13" s="290">
        <v>14</v>
      </c>
      <c r="L13" s="290">
        <v>4</v>
      </c>
      <c r="M13" s="290">
        <v>1</v>
      </c>
      <c r="N13" s="290">
        <v>2</v>
      </c>
      <c r="O13" s="290">
        <v>58048</v>
      </c>
      <c r="P13" s="291">
        <f aca="true" t="shared" si="3" ref="P13:P35">O13/D13</f>
        <v>1.7483810728592513</v>
      </c>
      <c r="Q13" s="290">
        <v>1208</v>
      </c>
      <c r="R13" s="290">
        <v>1161</v>
      </c>
      <c r="S13" s="20"/>
    </row>
    <row r="14" spans="1:19" ht="14.25" customHeight="1">
      <c r="A14" s="15"/>
      <c r="B14" s="15"/>
      <c r="C14" s="158" t="s">
        <v>47</v>
      </c>
      <c r="D14" s="290">
        <f t="shared" si="2"/>
        <v>79256</v>
      </c>
      <c r="E14" s="290">
        <v>43377</v>
      </c>
      <c r="F14" s="290">
        <v>19028</v>
      </c>
      <c r="G14" s="290">
        <v>9909</v>
      </c>
      <c r="H14" s="290">
        <v>5658</v>
      </c>
      <c r="I14" s="290">
        <v>1062</v>
      </c>
      <c r="J14" s="290">
        <v>173</v>
      </c>
      <c r="K14" s="290">
        <v>37</v>
      </c>
      <c r="L14" s="290">
        <v>8</v>
      </c>
      <c r="M14" s="290">
        <v>3</v>
      </c>
      <c r="N14" s="290">
        <v>1</v>
      </c>
      <c r="O14" s="290">
        <v>140501</v>
      </c>
      <c r="P14" s="291">
        <f t="shared" si="3"/>
        <v>1.7727490663167458</v>
      </c>
      <c r="Q14" s="290">
        <v>610</v>
      </c>
      <c r="R14" s="290">
        <v>1140</v>
      </c>
      <c r="S14" s="20"/>
    </row>
    <row r="15" spans="1:19" ht="14.25" customHeight="1">
      <c r="A15" s="15"/>
      <c r="B15" s="15"/>
      <c r="C15" s="158" t="s">
        <v>48</v>
      </c>
      <c r="D15" s="290">
        <f t="shared" si="2"/>
        <v>130487</v>
      </c>
      <c r="E15" s="290">
        <v>66932</v>
      </c>
      <c r="F15" s="290">
        <v>32344</v>
      </c>
      <c r="G15" s="290">
        <v>18094</v>
      </c>
      <c r="H15" s="290">
        <v>10537</v>
      </c>
      <c r="I15" s="290">
        <v>2087</v>
      </c>
      <c r="J15" s="290">
        <v>379</v>
      </c>
      <c r="K15" s="290">
        <v>90</v>
      </c>
      <c r="L15" s="290">
        <v>12</v>
      </c>
      <c r="M15" s="290">
        <v>5</v>
      </c>
      <c r="N15" s="290">
        <v>7</v>
      </c>
      <c r="O15" s="290">
        <v>241605</v>
      </c>
      <c r="P15" s="291">
        <f t="shared" si="3"/>
        <v>1.8515637573091572</v>
      </c>
      <c r="Q15" s="290">
        <v>849</v>
      </c>
      <c r="R15" s="290">
        <v>1360</v>
      </c>
      <c r="S15" s="20"/>
    </row>
    <row r="16" spans="1:19" ht="14.25" customHeight="1">
      <c r="A16" s="15"/>
      <c r="B16" s="15"/>
      <c r="C16" s="158" t="s">
        <v>49</v>
      </c>
      <c r="D16" s="290">
        <f t="shared" si="2"/>
        <v>204547</v>
      </c>
      <c r="E16" s="290">
        <v>132644</v>
      </c>
      <c r="F16" s="290">
        <v>37615</v>
      </c>
      <c r="G16" s="290">
        <v>19495</v>
      </c>
      <c r="H16" s="290">
        <v>11770</v>
      </c>
      <c r="I16" s="290">
        <v>2449</v>
      </c>
      <c r="J16" s="290">
        <v>442</v>
      </c>
      <c r="K16" s="290">
        <v>93</v>
      </c>
      <c r="L16" s="290">
        <v>31</v>
      </c>
      <c r="M16" s="290">
        <v>6</v>
      </c>
      <c r="N16" s="290">
        <v>2</v>
      </c>
      <c r="O16" s="290">
        <v>329309</v>
      </c>
      <c r="P16" s="291">
        <f t="shared" si="3"/>
        <v>1.6099429470977331</v>
      </c>
      <c r="Q16" s="290">
        <v>3736</v>
      </c>
      <c r="R16" s="290">
        <v>2719</v>
      </c>
      <c r="S16" s="20"/>
    </row>
    <row r="17" spans="1:19" ht="14.25" customHeight="1">
      <c r="A17" s="15"/>
      <c r="B17" s="15"/>
      <c r="C17" s="158" t="s">
        <v>50</v>
      </c>
      <c r="D17" s="290">
        <f t="shared" si="2"/>
        <v>120753</v>
      </c>
      <c r="E17" s="290">
        <v>69076</v>
      </c>
      <c r="F17" s="290">
        <v>23733</v>
      </c>
      <c r="G17" s="290">
        <v>15240</v>
      </c>
      <c r="H17" s="290">
        <v>10110</v>
      </c>
      <c r="I17" s="290">
        <v>2140</v>
      </c>
      <c r="J17" s="290">
        <v>357</v>
      </c>
      <c r="K17" s="290">
        <v>71</v>
      </c>
      <c r="L17" s="290">
        <v>19</v>
      </c>
      <c r="M17" s="290">
        <v>5</v>
      </c>
      <c r="N17" s="290">
        <v>2</v>
      </c>
      <c r="O17" s="290">
        <v>216265</v>
      </c>
      <c r="P17" s="291">
        <f t="shared" si="3"/>
        <v>1.7909699966046393</v>
      </c>
      <c r="Q17" s="290">
        <v>1038</v>
      </c>
      <c r="R17" s="290">
        <v>1243</v>
      </c>
      <c r="S17" s="20"/>
    </row>
    <row r="18" spans="1:19" ht="18.75" customHeight="1">
      <c r="A18" s="15"/>
      <c r="B18" s="15"/>
      <c r="C18" s="158" t="s">
        <v>51</v>
      </c>
      <c r="D18" s="290">
        <f t="shared" si="2"/>
        <v>109302</v>
      </c>
      <c r="E18" s="290">
        <v>61540</v>
      </c>
      <c r="F18" s="290">
        <v>24539</v>
      </c>
      <c r="G18" s="290">
        <v>12933</v>
      </c>
      <c r="H18" s="290">
        <v>7822</v>
      </c>
      <c r="I18" s="290">
        <v>1883</v>
      </c>
      <c r="J18" s="290">
        <v>441</v>
      </c>
      <c r="K18" s="290">
        <v>104</v>
      </c>
      <c r="L18" s="290">
        <v>33</v>
      </c>
      <c r="M18" s="290">
        <v>4</v>
      </c>
      <c r="N18" s="290">
        <v>3</v>
      </c>
      <c r="O18" s="290">
        <v>193825</v>
      </c>
      <c r="P18" s="291">
        <f t="shared" si="3"/>
        <v>1.7732978353552542</v>
      </c>
      <c r="Q18" s="290">
        <v>1970</v>
      </c>
      <c r="R18" s="290">
        <v>724</v>
      </c>
      <c r="S18" s="20"/>
    </row>
    <row r="19" spans="1:19" ht="14.25" customHeight="1">
      <c r="A19" s="15"/>
      <c r="B19" s="15"/>
      <c r="C19" s="158" t="s">
        <v>52</v>
      </c>
      <c r="D19" s="290">
        <f t="shared" si="2"/>
        <v>130678</v>
      </c>
      <c r="E19" s="290">
        <v>62886</v>
      </c>
      <c r="F19" s="290">
        <v>33420</v>
      </c>
      <c r="G19" s="290">
        <v>18480</v>
      </c>
      <c r="H19" s="290">
        <v>11942</v>
      </c>
      <c r="I19" s="290">
        <v>3006</v>
      </c>
      <c r="J19" s="290">
        <v>717</v>
      </c>
      <c r="K19" s="290">
        <v>150</v>
      </c>
      <c r="L19" s="290">
        <v>50</v>
      </c>
      <c r="M19" s="290">
        <v>15</v>
      </c>
      <c r="N19" s="290">
        <v>12</v>
      </c>
      <c r="O19" s="290">
        <v>254013</v>
      </c>
      <c r="P19" s="291">
        <f t="shared" si="3"/>
        <v>1.9438084451858768</v>
      </c>
      <c r="Q19" s="290">
        <v>1369</v>
      </c>
      <c r="R19" s="290">
        <v>1433</v>
      </c>
      <c r="S19" s="20"/>
    </row>
    <row r="20" spans="1:19" s="91" customFormat="1" ht="14.25" customHeight="1">
      <c r="A20" s="90"/>
      <c r="B20" s="90"/>
      <c r="C20" s="93" t="s">
        <v>22</v>
      </c>
      <c r="D20" s="286">
        <f t="shared" si="2"/>
        <v>243575</v>
      </c>
      <c r="E20" s="286">
        <v>106682</v>
      </c>
      <c r="F20" s="286">
        <v>64345</v>
      </c>
      <c r="G20" s="286">
        <v>39823</v>
      </c>
      <c r="H20" s="286">
        <v>26287</v>
      </c>
      <c r="I20" s="286">
        <v>5288</v>
      </c>
      <c r="J20" s="286">
        <v>889</v>
      </c>
      <c r="K20" s="286">
        <v>212</v>
      </c>
      <c r="L20" s="286">
        <v>40</v>
      </c>
      <c r="M20" s="286">
        <v>2</v>
      </c>
      <c r="N20" s="286">
        <v>7</v>
      </c>
      <c r="O20" s="286">
        <v>493714</v>
      </c>
      <c r="P20" s="289">
        <f t="shared" si="3"/>
        <v>2.0269485784665915</v>
      </c>
      <c r="Q20" s="286">
        <v>1336</v>
      </c>
      <c r="R20" s="286">
        <v>4600</v>
      </c>
      <c r="S20" s="118"/>
    </row>
    <row r="21" spans="1:19" ht="14.25" customHeight="1">
      <c r="A21" s="15"/>
      <c r="B21" s="15"/>
      <c r="C21" s="158" t="s">
        <v>53</v>
      </c>
      <c r="D21" s="290">
        <f t="shared" si="2"/>
        <v>212286</v>
      </c>
      <c r="E21" s="290">
        <v>116560</v>
      </c>
      <c r="F21" s="290">
        <v>46859</v>
      </c>
      <c r="G21" s="290">
        <v>26860</v>
      </c>
      <c r="H21" s="290">
        <v>17387</v>
      </c>
      <c r="I21" s="290">
        <v>3753</v>
      </c>
      <c r="J21" s="290">
        <v>689</v>
      </c>
      <c r="K21" s="290">
        <v>140</v>
      </c>
      <c r="L21" s="290">
        <v>29</v>
      </c>
      <c r="M21" s="290">
        <v>7</v>
      </c>
      <c r="N21" s="290">
        <v>2</v>
      </c>
      <c r="O21" s="290">
        <v>384602</v>
      </c>
      <c r="P21" s="291">
        <f t="shared" si="3"/>
        <v>1.8117162695608755</v>
      </c>
      <c r="Q21" s="290">
        <v>1861</v>
      </c>
      <c r="R21" s="290">
        <v>2435</v>
      </c>
      <c r="S21" s="20"/>
    </row>
    <row r="22" spans="1:19" ht="14.25" customHeight="1">
      <c r="A22" s="15"/>
      <c r="B22" s="15"/>
      <c r="C22" s="158" t="s">
        <v>54</v>
      </c>
      <c r="D22" s="290">
        <f t="shared" si="2"/>
        <v>146076</v>
      </c>
      <c r="E22" s="290">
        <v>74518</v>
      </c>
      <c r="F22" s="290">
        <v>35052</v>
      </c>
      <c r="G22" s="290">
        <v>19880</v>
      </c>
      <c r="H22" s="290">
        <v>13132</v>
      </c>
      <c r="I22" s="290">
        <v>2871</v>
      </c>
      <c r="J22" s="290">
        <v>483</v>
      </c>
      <c r="K22" s="290">
        <v>106</v>
      </c>
      <c r="L22" s="290">
        <v>23</v>
      </c>
      <c r="M22" s="290">
        <v>8</v>
      </c>
      <c r="N22" s="290">
        <v>3</v>
      </c>
      <c r="O22" s="290">
        <v>275078</v>
      </c>
      <c r="P22" s="291">
        <f t="shared" si="3"/>
        <v>1.8831156384347874</v>
      </c>
      <c r="Q22" s="290">
        <v>1944</v>
      </c>
      <c r="R22" s="290">
        <v>1441</v>
      </c>
      <c r="S22" s="20"/>
    </row>
    <row r="23" spans="1:19" ht="18.75" customHeight="1">
      <c r="A23" s="15"/>
      <c r="B23" s="15"/>
      <c r="C23" s="158" t="s">
        <v>55</v>
      </c>
      <c r="D23" s="290">
        <f t="shared" si="2"/>
        <v>370734</v>
      </c>
      <c r="E23" s="290">
        <v>189143</v>
      </c>
      <c r="F23" s="290">
        <v>82951</v>
      </c>
      <c r="G23" s="290">
        <v>51964</v>
      </c>
      <c r="H23" s="290">
        <v>36034</v>
      </c>
      <c r="I23" s="290">
        <v>8539</v>
      </c>
      <c r="J23" s="290">
        <v>1638</v>
      </c>
      <c r="K23" s="290">
        <v>357</v>
      </c>
      <c r="L23" s="290">
        <v>81</v>
      </c>
      <c r="M23" s="290">
        <v>20</v>
      </c>
      <c r="N23" s="290">
        <v>7</v>
      </c>
      <c r="O23" s="290">
        <v>710996</v>
      </c>
      <c r="P23" s="291">
        <f t="shared" si="3"/>
        <v>1.9178062977768426</v>
      </c>
      <c r="Q23" s="290">
        <v>3022</v>
      </c>
      <c r="R23" s="290">
        <v>8731</v>
      </c>
      <c r="S23" s="20"/>
    </row>
    <row r="24" spans="1:19" ht="14.25" customHeight="1">
      <c r="A24" s="15"/>
      <c r="B24" s="15"/>
      <c r="C24" s="158" t="s">
        <v>56</v>
      </c>
      <c r="D24" s="290">
        <f t="shared" si="2"/>
        <v>463351</v>
      </c>
      <c r="E24" s="290">
        <v>231289</v>
      </c>
      <c r="F24" s="290">
        <v>106324</v>
      </c>
      <c r="G24" s="290">
        <v>68044</v>
      </c>
      <c r="H24" s="290">
        <v>47190</v>
      </c>
      <c r="I24" s="290">
        <v>8936</v>
      </c>
      <c r="J24" s="290">
        <v>1277</v>
      </c>
      <c r="K24" s="290">
        <v>225</v>
      </c>
      <c r="L24" s="290">
        <v>51</v>
      </c>
      <c r="M24" s="290">
        <v>13</v>
      </c>
      <c r="N24" s="290">
        <v>2</v>
      </c>
      <c r="O24" s="290">
        <v>891291</v>
      </c>
      <c r="P24" s="291">
        <f t="shared" si="3"/>
        <v>1.9235762952923379</v>
      </c>
      <c r="Q24" s="290">
        <v>3078</v>
      </c>
      <c r="R24" s="290">
        <v>3929</v>
      </c>
      <c r="S24" s="20"/>
    </row>
    <row r="25" spans="1:19" ht="14.25" customHeight="1">
      <c r="A25" s="15"/>
      <c r="B25" s="15"/>
      <c r="C25" s="158" t="s">
        <v>57</v>
      </c>
      <c r="D25" s="290">
        <f t="shared" si="2"/>
        <v>135520</v>
      </c>
      <c r="E25" s="290">
        <v>84941</v>
      </c>
      <c r="F25" s="290">
        <v>27123</v>
      </c>
      <c r="G25" s="290">
        <v>13383</v>
      </c>
      <c r="H25" s="290">
        <v>7978</v>
      </c>
      <c r="I25" s="290">
        <v>1648</v>
      </c>
      <c r="J25" s="290">
        <v>353</v>
      </c>
      <c r="K25" s="290">
        <v>61</v>
      </c>
      <c r="L25" s="290">
        <v>25</v>
      </c>
      <c r="M25" s="290">
        <v>7</v>
      </c>
      <c r="N25" s="290">
        <v>1</v>
      </c>
      <c r="O25" s="290">
        <v>222306</v>
      </c>
      <c r="P25" s="291">
        <f t="shared" si="3"/>
        <v>1.6403925619834712</v>
      </c>
      <c r="Q25" s="290">
        <v>1558</v>
      </c>
      <c r="R25" s="290">
        <v>1319</v>
      </c>
      <c r="S25" s="20"/>
    </row>
    <row r="26" spans="1:19" ht="14.25" customHeight="1">
      <c r="A26" s="15"/>
      <c r="B26" s="15"/>
      <c r="C26" s="158" t="s">
        <v>58</v>
      </c>
      <c r="D26" s="290">
        <f t="shared" si="2"/>
        <v>196056</v>
      </c>
      <c r="E26" s="290">
        <v>121396</v>
      </c>
      <c r="F26" s="290">
        <v>38964</v>
      </c>
      <c r="G26" s="290">
        <v>20084</v>
      </c>
      <c r="H26" s="290">
        <v>12403</v>
      </c>
      <c r="I26" s="290">
        <v>2635</v>
      </c>
      <c r="J26" s="290">
        <v>432</v>
      </c>
      <c r="K26" s="290">
        <v>105</v>
      </c>
      <c r="L26" s="290">
        <v>29</v>
      </c>
      <c r="M26" s="290">
        <v>6</v>
      </c>
      <c r="N26" s="290">
        <v>2</v>
      </c>
      <c r="O26" s="290">
        <v>325998</v>
      </c>
      <c r="P26" s="291">
        <f t="shared" si="3"/>
        <v>1.6627800220345208</v>
      </c>
      <c r="Q26" s="290">
        <v>2181</v>
      </c>
      <c r="R26" s="290">
        <v>443</v>
      </c>
      <c r="S26" s="20"/>
    </row>
    <row r="27" spans="1:19" ht="14.25" customHeight="1">
      <c r="A27" s="15"/>
      <c r="B27" s="15"/>
      <c r="C27" s="158" t="s">
        <v>59</v>
      </c>
      <c r="D27" s="290">
        <f t="shared" si="2"/>
        <v>311814</v>
      </c>
      <c r="E27" s="290">
        <v>175475</v>
      </c>
      <c r="F27" s="290">
        <v>65887</v>
      </c>
      <c r="G27" s="290">
        <v>38415</v>
      </c>
      <c r="H27" s="290">
        <v>25803</v>
      </c>
      <c r="I27" s="290">
        <v>5258</v>
      </c>
      <c r="J27" s="290">
        <v>786</v>
      </c>
      <c r="K27" s="290">
        <v>146</v>
      </c>
      <c r="L27" s="290">
        <v>26</v>
      </c>
      <c r="M27" s="290">
        <v>14</v>
      </c>
      <c r="N27" s="290">
        <v>4</v>
      </c>
      <c r="O27" s="290">
        <v>558113</v>
      </c>
      <c r="P27" s="291">
        <f t="shared" si="3"/>
        <v>1.7898907682143843</v>
      </c>
      <c r="Q27" s="290">
        <v>2830</v>
      </c>
      <c r="R27" s="290">
        <v>2856</v>
      </c>
      <c r="S27" s="20"/>
    </row>
    <row r="28" spans="1:19" ht="18.75" customHeight="1">
      <c r="A28" s="15"/>
      <c r="B28" s="15"/>
      <c r="C28" s="158" t="s">
        <v>60</v>
      </c>
      <c r="D28" s="290">
        <f t="shared" si="2"/>
        <v>176061</v>
      </c>
      <c r="E28" s="290">
        <v>111692</v>
      </c>
      <c r="F28" s="290">
        <v>33074</v>
      </c>
      <c r="G28" s="290">
        <v>17736</v>
      </c>
      <c r="H28" s="290">
        <v>10690</v>
      </c>
      <c r="I28" s="290">
        <v>2333</v>
      </c>
      <c r="J28" s="290">
        <v>417</v>
      </c>
      <c r="K28" s="290">
        <v>92</v>
      </c>
      <c r="L28" s="290">
        <v>24</v>
      </c>
      <c r="M28" s="290">
        <v>2</v>
      </c>
      <c r="N28" s="290">
        <v>1</v>
      </c>
      <c r="O28" s="290">
        <v>288839</v>
      </c>
      <c r="P28" s="291">
        <f t="shared" si="3"/>
        <v>1.6405620779161767</v>
      </c>
      <c r="Q28" s="290">
        <v>10419</v>
      </c>
      <c r="R28" s="290">
        <v>1627</v>
      </c>
      <c r="S28" s="20"/>
    </row>
    <row r="29" spans="1:19" ht="14.25" customHeight="1">
      <c r="A29" s="15"/>
      <c r="B29" s="15"/>
      <c r="C29" s="158" t="s">
        <v>61</v>
      </c>
      <c r="D29" s="290">
        <f t="shared" si="2"/>
        <v>178177</v>
      </c>
      <c r="E29" s="290">
        <v>90061</v>
      </c>
      <c r="F29" s="290">
        <v>43596</v>
      </c>
      <c r="G29" s="290">
        <v>24381</v>
      </c>
      <c r="H29" s="290">
        <v>15387</v>
      </c>
      <c r="I29" s="290">
        <v>3747</v>
      </c>
      <c r="J29" s="290">
        <v>780</v>
      </c>
      <c r="K29" s="290">
        <v>169</v>
      </c>
      <c r="L29" s="290">
        <v>43</v>
      </c>
      <c r="M29" s="290">
        <v>11</v>
      </c>
      <c r="N29" s="290">
        <v>2</v>
      </c>
      <c r="O29" s="290">
        <v>337006</v>
      </c>
      <c r="P29" s="291">
        <f t="shared" si="3"/>
        <v>1.8914113493885294</v>
      </c>
      <c r="Q29" s="290">
        <v>1388</v>
      </c>
      <c r="R29" s="290">
        <v>1828</v>
      </c>
      <c r="S29" s="20"/>
    </row>
    <row r="30" spans="1:19" ht="14.25" customHeight="1">
      <c r="A30" s="15"/>
      <c r="B30" s="15"/>
      <c r="C30" s="158" t="s">
        <v>62</v>
      </c>
      <c r="D30" s="290">
        <f t="shared" si="2"/>
        <v>102411</v>
      </c>
      <c r="E30" s="290">
        <v>45529</v>
      </c>
      <c r="F30" s="290">
        <v>26360</v>
      </c>
      <c r="G30" s="290">
        <v>15852</v>
      </c>
      <c r="H30" s="290">
        <v>10946</v>
      </c>
      <c r="I30" s="290">
        <v>2816</v>
      </c>
      <c r="J30" s="290">
        <v>649</v>
      </c>
      <c r="K30" s="290">
        <v>181</v>
      </c>
      <c r="L30" s="290">
        <v>54</v>
      </c>
      <c r="M30" s="290">
        <v>16</v>
      </c>
      <c r="N30" s="290">
        <v>8</v>
      </c>
      <c r="O30" s="290">
        <v>209510</v>
      </c>
      <c r="P30" s="291">
        <f t="shared" si="3"/>
        <v>2.045776332620519</v>
      </c>
      <c r="Q30" s="290">
        <v>1852</v>
      </c>
      <c r="R30" s="290">
        <v>675</v>
      </c>
      <c r="S30" s="20"/>
    </row>
    <row r="31" spans="1:19" ht="14.25" customHeight="1">
      <c r="A31" s="15"/>
      <c r="B31" s="15"/>
      <c r="C31" s="158" t="s">
        <v>63</v>
      </c>
      <c r="D31" s="290">
        <f t="shared" si="2"/>
        <v>291149</v>
      </c>
      <c r="E31" s="290">
        <v>149236</v>
      </c>
      <c r="F31" s="290">
        <v>67167</v>
      </c>
      <c r="G31" s="290">
        <v>39745</v>
      </c>
      <c r="H31" s="290">
        <v>27002</v>
      </c>
      <c r="I31" s="290">
        <v>6408</v>
      </c>
      <c r="J31" s="290">
        <v>1238</v>
      </c>
      <c r="K31" s="290">
        <v>274</v>
      </c>
      <c r="L31" s="290">
        <v>53</v>
      </c>
      <c r="M31" s="290">
        <v>18</v>
      </c>
      <c r="N31" s="290">
        <v>8</v>
      </c>
      <c r="O31" s="290">
        <v>552870</v>
      </c>
      <c r="P31" s="291">
        <f t="shared" si="3"/>
        <v>1.8989246056143074</v>
      </c>
      <c r="Q31" s="290">
        <v>2159</v>
      </c>
      <c r="R31" s="290">
        <v>3350</v>
      </c>
      <c r="S31" s="20"/>
    </row>
    <row r="32" spans="1:19" ht="14.25" customHeight="1">
      <c r="A32" s="15"/>
      <c r="B32" s="15"/>
      <c r="C32" s="158" t="s">
        <v>64</v>
      </c>
      <c r="D32" s="290">
        <f t="shared" si="2"/>
        <v>337678</v>
      </c>
      <c r="E32" s="290">
        <v>139563</v>
      </c>
      <c r="F32" s="290">
        <v>90331</v>
      </c>
      <c r="G32" s="290">
        <v>54188</v>
      </c>
      <c r="H32" s="290">
        <v>41445</v>
      </c>
      <c r="I32" s="290">
        <v>9887</v>
      </c>
      <c r="J32" s="290">
        <v>1769</v>
      </c>
      <c r="K32" s="290">
        <v>378</v>
      </c>
      <c r="L32" s="290">
        <v>89</v>
      </c>
      <c r="M32" s="290">
        <v>19</v>
      </c>
      <c r="N32" s="290">
        <v>9</v>
      </c>
      <c r="O32" s="290">
        <v>712254</v>
      </c>
      <c r="P32" s="291">
        <f t="shared" si="3"/>
        <v>2.1092697777172336</v>
      </c>
      <c r="Q32" s="290">
        <v>2836</v>
      </c>
      <c r="R32" s="290">
        <v>1552</v>
      </c>
      <c r="S32" s="20"/>
    </row>
    <row r="33" spans="1:19" ht="18.75" customHeight="1">
      <c r="A33" s="15"/>
      <c r="B33" s="15"/>
      <c r="C33" s="158" t="s">
        <v>65</v>
      </c>
      <c r="D33" s="290">
        <f t="shared" si="2"/>
        <v>310434</v>
      </c>
      <c r="E33" s="290">
        <v>128406</v>
      </c>
      <c r="F33" s="290">
        <v>81050</v>
      </c>
      <c r="G33" s="290">
        <v>50743</v>
      </c>
      <c r="H33" s="290">
        <v>36568</v>
      </c>
      <c r="I33" s="290">
        <v>10365</v>
      </c>
      <c r="J33" s="290">
        <v>2484</v>
      </c>
      <c r="K33" s="290">
        <v>612</v>
      </c>
      <c r="L33" s="290">
        <v>160</v>
      </c>
      <c r="M33" s="290">
        <v>35</v>
      </c>
      <c r="N33" s="290">
        <v>11</v>
      </c>
      <c r="O33" s="290">
        <v>661730</v>
      </c>
      <c r="P33" s="291">
        <f t="shared" si="3"/>
        <v>2.1316286231533916</v>
      </c>
      <c r="Q33" s="290">
        <v>1852</v>
      </c>
      <c r="R33" s="290">
        <v>2181</v>
      </c>
      <c r="S33" s="20"/>
    </row>
    <row r="34" spans="1:19" ht="14.25" customHeight="1">
      <c r="A34" s="15"/>
      <c r="B34" s="15"/>
      <c r="C34" s="158" t="s">
        <v>66</v>
      </c>
      <c r="D34" s="290">
        <f t="shared" si="2"/>
        <v>201186</v>
      </c>
      <c r="E34" s="290">
        <v>79174</v>
      </c>
      <c r="F34" s="290">
        <v>54050</v>
      </c>
      <c r="G34" s="290">
        <v>34476</v>
      </c>
      <c r="H34" s="290">
        <v>24809</v>
      </c>
      <c r="I34" s="290">
        <v>6706</v>
      </c>
      <c r="J34" s="290">
        <v>1501</v>
      </c>
      <c r="K34" s="290">
        <v>344</v>
      </c>
      <c r="L34" s="290">
        <v>91</v>
      </c>
      <c r="M34" s="290">
        <v>22</v>
      </c>
      <c r="N34" s="290">
        <v>13</v>
      </c>
      <c r="O34" s="290">
        <v>435944</v>
      </c>
      <c r="P34" s="291">
        <f t="shared" si="3"/>
        <v>2.166870458182975</v>
      </c>
      <c r="Q34" s="290">
        <v>1533</v>
      </c>
      <c r="R34" s="290">
        <v>886</v>
      </c>
      <c r="S34" s="20"/>
    </row>
    <row r="35" spans="1:19" ht="14.25" customHeight="1">
      <c r="A35" s="113"/>
      <c r="B35" s="113"/>
      <c r="C35" s="160" t="s">
        <v>67</v>
      </c>
      <c r="D35" s="295">
        <f t="shared" si="2"/>
        <v>308862</v>
      </c>
      <c r="E35" s="296">
        <v>125438</v>
      </c>
      <c r="F35" s="296">
        <v>75222</v>
      </c>
      <c r="G35" s="296">
        <v>52463</v>
      </c>
      <c r="H35" s="296">
        <v>41185</v>
      </c>
      <c r="I35" s="296">
        <v>11415</v>
      </c>
      <c r="J35" s="296">
        <v>2371</v>
      </c>
      <c r="K35" s="296">
        <v>607</v>
      </c>
      <c r="L35" s="296">
        <v>124</v>
      </c>
      <c r="M35" s="296">
        <v>22</v>
      </c>
      <c r="N35" s="296">
        <v>15</v>
      </c>
      <c r="O35" s="296">
        <v>674910</v>
      </c>
      <c r="P35" s="297">
        <f t="shared" si="3"/>
        <v>2.185150649804767</v>
      </c>
      <c r="Q35" s="296">
        <v>2896</v>
      </c>
      <c r="R35" s="296">
        <v>4988</v>
      </c>
      <c r="S35" s="20"/>
    </row>
    <row r="36" spans="4:19" ht="7.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54"/>
      <c r="Q36" s="20"/>
      <c r="R36" s="20"/>
      <c r="S36" s="20"/>
    </row>
    <row r="37" spans="1:3" ht="13.5">
      <c r="A37" s="20" t="s">
        <v>317</v>
      </c>
      <c r="B37" s="20"/>
      <c r="C37" s="20"/>
    </row>
  </sheetData>
  <sheetProtection/>
  <mergeCells count="12">
    <mergeCell ref="A4:C5"/>
    <mergeCell ref="B8:C8"/>
    <mergeCell ref="B11:C11"/>
    <mergeCell ref="R4:R5"/>
    <mergeCell ref="P4:P5"/>
    <mergeCell ref="Q4:Q5"/>
    <mergeCell ref="A1:R1"/>
    <mergeCell ref="B10:C10"/>
    <mergeCell ref="O4:O5"/>
    <mergeCell ref="B9:C9"/>
    <mergeCell ref="D4:N4"/>
    <mergeCell ref="A7:C7"/>
  </mergeCells>
  <dataValidations count="2">
    <dataValidation allowBlank="1" showInputMessage="1" showErrorMessage="1" imeMode="off" sqref="D6:R35"/>
    <dataValidation allowBlank="1" showInputMessage="1" showErrorMessage="1" imeMode="hiragana" sqref="D36:R65536 Q3:R4 F3:P5 D4:E5 A3"/>
  </dataValidations>
  <printOptions horizontalCentered="1"/>
  <pageMargins left="0" right="0" top="0.5905511811023623" bottom="0.1968503937007874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209" sqref="I209"/>
      <selection pane="bottomLeft" activeCell="A1" sqref="A1:W1"/>
    </sheetView>
  </sheetViews>
  <sheetFormatPr defaultColWidth="9.00390625" defaultRowHeight="13.5"/>
  <cols>
    <col min="1" max="2" width="2.125" style="1" customWidth="1"/>
    <col min="3" max="3" width="15.625" style="89" customWidth="1"/>
    <col min="4" max="4" width="7.75390625" style="1" customWidth="1"/>
    <col min="5" max="5" width="7.25390625" style="1" customWidth="1"/>
    <col min="6" max="6" width="7.125" style="1" customWidth="1"/>
    <col min="7" max="7" width="6.25390625" style="1" customWidth="1"/>
    <col min="8" max="8" width="7.625" style="1" customWidth="1"/>
    <col min="9" max="22" width="6.25390625" style="1" customWidth="1"/>
    <col min="23" max="23" width="7.00390625" style="1" customWidth="1"/>
    <col min="24" max="24" width="6.625" style="1" customWidth="1"/>
    <col min="25" max="16384" width="9.00390625" style="1" customWidth="1"/>
  </cols>
  <sheetData>
    <row r="1" spans="1:24" ht="17.25" customHeight="1">
      <c r="A1" s="349" t="s">
        <v>115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66"/>
    </row>
    <row r="2" spans="1:24" ht="16.5" customHeight="1">
      <c r="A2" s="65"/>
      <c r="B2" s="66"/>
      <c r="C2" s="87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4" ht="18" customHeight="1" thickBot="1">
      <c r="A3" s="71" t="s">
        <v>22</v>
      </c>
      <c r="B3" s="11"/>
      <c r="C3" s="88"/>
      <c r="D3" s="72" t="s">
        <v>304</v>
      </c>
    </row>
    <row r="4" spans="1:25" ht="14.25" thickTop="1">
      <c r="A4" s="456" t="s">
        <v>68</v>
      </c>
      <c r="B4" s="457"/>
      <c r="C4" s="458"/>
      <c r="D4" s="446" t="s">
        <v>28</v>
      </c>
      <c r="E4" s="449" t="s">
        <v>116</v>
      </c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42" t="s">
        <v>117</v>
      </c>
      <c r="W4" s="445" t="s">
        <v>118</v>
      </c>
      <c r="X4" s="436" t="s">
        <v>327</v>
      </c>
      <c r="Y4" s="20"/>
    </row>
    <row r="5" spans="1:25" ht="27" customHeight="1">
      <c r="A5" s="459"/>
      <c r="B5" s="459"/>
      <c r="C5" s="460"/>
      <c r="D5" s="447"/>
      <c r="E5" s="452" t="s">
        <v>28</v>
      </c>
      <c r="F5" s="453" t="s">
        <v>119</v>
      </c>
      <c r="G5" s="454"/>
      <c r="H5" s="454"/>
      <c r="I5" s="454"/>
      <c r="J5" s="455"/>
      <c r="K5" s="453" t="s">
        <v>120</v>
      </c>
      <c r="L5" s="454"/>
      <c r="M5" s="454"/>
      <c r="N5" s="454"/>
      <c r="O5" s="454"/>
      <c r="P5" s="454"/>
      <c r="Q5" s="454"/>
      <c r="R5" s="454"/>
      <c r="S5" s="454"/>
      <c r="T5" s="454"/>
      <c r="U5" s="455"/>
      <c r="V5" s="443"/>
      <c r="W5" s="437"/>
      <c r="X5" s="437"/>
      <c r="Y5" s="20"/>
    </row>
    <row r="6" spans="1:28" ht="52.5">
      <c r="A6" s="461"/>
      <c r="B6" s="461"/>
      <c r="C6" s="462"/>
      <c r="D6" s="448"/>
      <c r="E6" s="448"/>
      <c r="F6" s="161" t="s">
        <v>28</v>
      </c>
      <c r="G6" s="161" t="s">
        <v>121</v>
      </c>
      <c r="H6" s="161" t="s">
        <v>188</v>
      </c>
      <c r="I6" s="161" t="s">
        <v>123</v>
      </c>
      <c r="J6" s="161" t="s">
        <v>124</v>
      </c>
      <c r="K6" s="161" t="s">
        <v>28</v>
      </c>
      <c r="L6" s="161" t="s">
        <v>125</v>
      </c>
      <c r="M6" s="161" t="s">
        <v>126</v>
      </c>
      <c r="N6" s="161" t="s">
        <v>127</v>
      </c>
      <c r="O6" s="161" t="s">
        <v>128</v>
      </c>
      <c r="P6" s="162" t="s">
        <v>129</v>
      </c>
      <c r="Q6" s="162" t="s">
        <v>130</v>
      </c>
      <c r="R6" s="162" t="s">
        <v>131</v>
      </c>
      <c r="S6" s="161" t="s">
        <v>132</v>
      </c>
      <c r="T6" s="161" t="s">
        <v>133</v>
      </c>
      <c r="U6" s="161" t="s">
        <v>134</v>
      </c>
      <c r="V6" s="444"/>
      <c r="W6" s="438"/>
      <c r="X6" s="438"/>
      <c r="Y6" s="20"/>
      <c r="Z6" s="20"/>
      <c r="AA6" s="20"/>
      <c r="AB6" s="20"/>
    </row>
    <row r="7" spans="1:28" ht="21" customHeight="1">
      <c r="A7" s="432" t="s">
        <v>135</v>
      </c>
      <c r="B7" s="433"/>
      <c r="C7" s="433"/>
      <c r="D7" s="163">
        <f>SUM(E7,V7,W7,X7)</f>
        <v>243575</v>
      </c>
      <c r="E7" s="164">
        <f>F7+K7</f>
        <v>134820</v>
      </c>
      <c r="F7" s="164">
        <f>SUM(G7:J7)</f>
        <v>127073</v>
      </c>
      <c r="G7" s="164">
        <v>46023</v>
      </c>
      <c r="H7" s="164">
        <v>60938</v>
      </c>
      <c r="I7" s="164">
        <v>2979</v>
      </c>
      <c r="J7" s="164">
        <v>17133</v>
      </c>
      <c r="K7" s="164">
        <f>SUM(L7:U7)</f>
        <v>7747</v>
      </c>
      <c r="L7" s="164">
        <v>174</v>
      </c>
      <c r="M7" s="164">
        <v>978</v>
      </c>
      <c r="N7" s="164">
        <v>336</v>
      </c>
      <c r="O7" s="164">
        <v>1560</v>
      </c>
      <c r="P7" s="164">
        <v>322</v>
      </c>
      <c r="Q7" s="164">
        <v>714</v>
      </c>
      <c r="R7" s="164">
        <v>87</v>
      </c>
      <c r="S7" s="164">
        <v>173</v>
      </c>
      <c r="T7" s="164">
        <v>1916</v>
      </c>
      <c r="U7" s="164">
        <v>1487</v>
      </c>
      <c r="V7" s="164">
        <v>2071</v>
      </c>
      <c r="W7" s="164">
        <v>106682</v>
      </c>
      <c r="X7" s="243">
        <v>2</v>
      </c>
      <c r="Y7" s="20"/>
      <c r="Z7" s="20"/>
      <c r="AA7" s="20"/>
      <c r="AB7" s="20"/>
    </row>
    <row r="8" spans="1:36" ht="21" customHeight="1">
      <c r="A8" s="434" t="s">
        <v>136</v>
      </c>
      <c r="B8" s="435"/>
      <c r="C8" s="435"/>
      <c r="D8" s="165">
        <f>SUM(E8,V8,W8,X8)</f>
        <v>493714</v>
      </c>
      <c r="E8" s="166">
        <f>F8+K8</f>
        <v>382081</v>
      </c>
      <c r="F8" s="166">
        <f>SUM(G8:J8)</f>
        <v>354936</v>
      </c>
      <c r="G8" s="166">
        <v>92046</v>
      </c>
      <c r="H8" s="166">
        <v>216151</v>
      </c>
      <c r="I8" s="166">
        <v>6799</v>
      </c>
      <c r="J8" s="166">
        <v>39940</v>
      </c>
      <c r="K8" s="166">
        <f>SUM(L8:U8)</f>
        <v>27145</v>
      </c>
      <c r="L8" s="166">
        <v>696</v>
      </c>
      <c r="M8" s="166">
        <v>2934</v>
      </c>
      <c r="N8" s="166">
        <v>1948</v>
      </c>
      <c r="O8" s="166">
        <v>7167</v>
      </c>
      <c r="P8" s="166">
        <v>1018</v>
      </c>
      <c r="Q8" s="166">
        <v>3224</v>
      </c>
      <c r="R8" s="166">
        <v>399</v>
      </c>
      <c r="S8" s="166">
        <v>1103</v>
      </c>
      <c r="T8" s="166">
        <v>3995</v>
      </c>
      <c r="U8" s="166">
        <v>4661</v>
      </c>
      <c r="V8" s="166">
        <v>4947</v>
      </c>
      <c r="W8" s="166">
        <v>106682</v>
      </c>
      <c r="X8" s="243">
        <v>4</v>
      </c>
      <c r="Y8" s="105"/>
      <c r="Z8" s="104"/>
      <c r="AA8" s="104"/>
      <c r="AB8" s="105"/>
      <c r="AC8"/>
      <c r="AD8"/>
      <c r="AE8"/>
      <c r="AF8"/>
      <c r="AG8"/>
      <c r="AH8"/>
      <c r="AI8"/>
      <c r="AJ8"/>
    </row>
    <row r="9" spans="1:28" ht="19.5" customHeight="1">
      <c r="A9" s="167" t="s">
        <v>84</v>
      </c>
      <c r="B9" s="103"/>
      <c r="C9" s="168"/>
      <c r="D9" s="298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43" t="s">
        <v>89</v>
      </c>
      <c r="Y9" s="20"/>
      <c r="Z9" s="104"/>
      <c r="AA9" s="104"/>
      <c r="AB9" s="20"/>
    </row>
    <row r="10" spans="1:28" ht="30" customHeight="1">
      <c r="A10" s="169"/>
      <c r="B10" s="439" t="s">
        <v>138</v>
      </c>
      <c r="C10" s="440"/>
      <c r="D10" s="298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43" t="s">
        <v>89</v>
      </c>
      <c r="Y10" s="20"/>
      <c r="Z10" s="104"/>
      <c r="AA10" s="104"/>
      <c r="AB10" s="20"/>
    </row>
    <row r="11" spans="1:28" ht="21" customHeight="1">
      <c r="A11" s="169"/>
      <c r="B11" s="103"/>
      <c r="C11" s="170" t="s">
        <v>26</v>
      </c>
      <c r="D11" s="165">
        <f>SUM(E11,V11,W11)</f>
        <v>22524</v>
      </c>
      <c r="E11" s="166">
        <f>F11+K11</f>
        <v>22455</v>
      </c>
      <c r="F11" s="166">
        <f>SUM(G11:J11)</f>
        <v>21712</v>
      </c>
      <c r="G11" s="243">
        <v>0</v>
      </c>
      <c r="H11" s="166">
        <v>20689</v>
      </c>
      <c r="I11" s="166">
        <v>112</v>
      </c>
      <c r="J11" s="166">
        <v>911</v>
      </c>
      <c r="K11" s="166">
        <f>SUM(L11:U11)</f>
        <v>743</v>
      </c>
      <c r="L11" s="243">
        <v>0</v>
      </c>
      <c r="M11" s="243">
        <v>0</v>
      </c>
      <c r="N11" s="166">
        <v>125</v>
      </c>
      <c r="O11" s="166">
        <v>240</v>
      </c>
      <c r="P11" s="166">
        <v>5</v>
      </c>
      <c r="Q11" s="166">
        <v>171</v>
      </c>
      <c r="R11" s="166">
        <v>1</v>
      </c>
      <c r="S11" s="166">
        <v>75</v>
      </c>
      <c r="T11" s="243">
        <v>0</v>
      </c>
      <c r="U11" s="166">
        <v>126</v>
      </c>
      <c r="V11" s="243">
        <v>69</v>
      </c>
      <c r="W11" s="243">
        <v>0</v>
      </c>
      <c r="X11" s="243" t="s">
        <v>89</v>
      </c>
      <c r="Y11" s="20"/>
      <c r="Z11" s="104"/>
      <c r="AA11" s="104"/>
      <c r="AB11" s="20"/>
    </row>
    <row r="12" spans="1:28" ht="21" customHeight="1">
      <c r="A12" s="169"/>
      <c r="B12" s="103"/>
      <c r="C12" s="170" t="s">
        <v>139</v>
      </c>
      <c r="D12" s="165">
        <f>SUM(E12,V12,W12)</f>
        <v>80823</v>
      </c>
      <c r="E12" s="166">
        <f>F12+K12</f>
        <v>80520</v>
      </c>
      <c r="F12" s="166">
        <f>SUM(G12:J12)</f>
        <v>76885</v>
      </c>
      <c r="G12" s="243">
        <v>0</v>
      </c>
      <c r="H12" s="166">
        <v>74175</v>
      </c>
      <c r="I12" s="166">
        <v>283</v>
      </c>
      <c r="J12" s="166">
        <v>2427</v>
      </c>
      <c r="K12" s="166">
        <f>SUM(L12:U12)</f>
        <v>3635</v>
      </c>
      <c r="L12" s="243">
        <v>0</v>
      </c>
      <c r="M12" s="243">
        <v>0</v>
      </c>
      <c r="N12" s="166">
        <v>711</v>
      </c>
      <c r="O12" s="166">
        <v>1103</v>
      </c>
      <c r="P12" s="166">
        <v>20</v>
      </c>
      <c r="Q12" s="166">
        <v>829</v>
      </c>
      <c r="R12" s="166">
        <v>5</v>
      </c>
      <c r="S12" s="166">
        <v>496</v>
      </c>
      <c r="T12" s="243">
        <v>0</v>
      </c>
      <c r="U12" s="166">
        <v>471</v>
      </c>
      <c r="V12" s="243">
        <v>303</v>
      </c>
      <c r="W12" s="243">
        <v>0</v>
      </c>
      <c r="X12" s="243" t="s">
        <v>89</v>
      </c>
      <c r="Y12" s="20"/>
      <c r="Z12" s="104"/>
      <c r="AA12" s="104"/>
      <c r="AB12" s="20"/>
    </row>
    <row r="13" spans="1:28" ht="21" customHeight="1">
      <c r="A13" s="169"/>
      <c r="B13" s="103"/>
      <c r="C13" s="170" t="s">
        <v>221</v>
      </c>
      <c r="D13" s="165">
        <f>SUM(E13,V13,W13)</f>
        <v>27834</v>
      </c>
      <c r="E13" s="166">
        <f>F13+K13</f>
        <v>27751</v>
      </c>
      <c r="F13" s="166">
        <f>SUM(G13:J13)</f>
        <v>26853</v>
      </c>
      <c r="G13" s="243">
        <v>0</v>
      </c>
      <c r="H13" s="166">
        <v>25662</v>
      </c>
      <c r="I13" s="166">
        <v>129</v>
      </c>
      <c r="J13" s="166">
        <v>1062</v>
      </c>
      <c r="K13" s="166">
        <f>SUM(L13:U13)</f>
        <v>898</v>
      </c>
      <c r="L13" s="243">
        <v>0</v>
      </c>
      <c r="M13" s="243">
        <v>0</v>
      </c>
      <c r="N13" s="166">
        <v>164</v>
      </c>
      <c r="O13" s="166">
        <v>293</v>
      </c>
      <c r="P13" s="166">
        <v>6</v>
      </c>
      <c r="Q13" s="166">
        <v>193</v>
      </c>
      <c r="R13" s="166">
        <v>1</v>
      </c>
      <c r="S13" s="166">
        <v>102</v>
      </c>
      <c r="T13" s="243">
        <v>0</v>
      </c>
      <c r="U13" s="166">
        <v>139</v>
      </c>
      <c r="V13" s="243">
        <v>83</v>
      </c>
      <c r="W13" s="243">
        <v>0</v>
      </c>
      <c r="X13" s="243" t="s">
        <v>89</v>
      </c>
      <c r="Y13" s="20"/>
      <c r="Z13" s="104"/>
      <c r="AA13" s="104"/>
      <c r="AB13" s="20"/>
    </row>
    <row r="14" spans="1:28" ht="30" customHeight="1">
      <c r="A14" s="169"/>
      <c r="B14" s="439" t="s">
        <v>297</v>
      </c>
      <c r="C14" s="440"/>
      <c r="D14" s="16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243" t="s">
        <v>89</v>
      </c>
      <c r="Y14" s="20"/>
      <c r="Z14" s="104"/>
      <c r="AA14" s="104"/>
      <c r="AB14" s="20"/>
    </row>
    <row r="15" spans="1:28" ht="21" customHeight="1">
      <c r="A15" s="169"/>
      <c r="B15" s="103"/>
      <c r="C15" s="170" t="s">
        <v>26</v>
      </c>
      <c r="D15" s="165">
        <f>SUM(E15,V15,W15)</f>
        <v>47406</v>
      </c>
      <c r="E15" s="166">
        <f>F15+K15</f>
        <v>47136</v>
      </c>
      <c r="F15" s="166">
        <f>SUM(G15:J15)</f>
        <v>44887</v>
      </c>
      <c r="G15" s="243">
        <v>2</v>
      </c>
      <c r="H15" s="166">
        <v>40011</v>
      </c>
      <c r="I15" s="166">
        <v>551</v>
      </c>
      <c r="J15" s="166">
        <v>4323</v>
      </c>
      <c r="K15" s="166">
        <f>SUM(L15:U15)</f>
        <v>2249</v>
      </c>
      <c r="L15" s="243">
        <v>0</v>
      </c>
      <c r="M15" s="243">
        <v>0</v>
      </c>
      <c r="N15" s="166">
        <v>259</v>
      </c>
      <c r="O15" s="166">
        <v>775</v>
      </c>
      <c r="P15" s="166">
        <v>60</v>
      </c>
      <c r="Q15" s="166">
        <v>461</v>
      </c>
      <c r="R15" s="166">
        <v>8</v>
      </c>
      <c r="S15" s="166">
        <v>137</v>
      </c>
      <c r="T15" s="166">
        <v>7</v>
      </c>
      <c r="U15" s="166">
        <v>542</v>
      </c>
      <c r="V15" s="243">
        <v>165</v>
      </c>
      <c r="W15" s="243">
        <v>105</v>
      </c>
      <c r="X15" s="243" t="s">
        <v>89</v>
      </c>
      <c r="Y15" s="20"/>
      <c r="Z15" s="104"/>
      <c r="AA15" s="104"/>
      <c r="AB15" s="20"/>
    </row>
    <row r="16" spans="1:28" ht="21" customHeight="1">
      <c r="A16" s="169"/>
      <c r="B16" s="103"/>
      <c r="C16" s="170" t="s">
        <v>139</v>
      </c>
      <c r="D16" s="165">
        <f>SUM(E16,V16,W16)</f>
        <v>170344</v>
      </c>
      <c r="E16" s="166">
        <f>F16+K16</f>
        <v>169503</v>
      </c>
      <c r="F16" s="166">
        <f>SUM(G16:J16)</f>
        <v>159087</v>
      </c>
      <c r="G16" s="243">
        <v>4</v>
      </c>
      <c r="H16" s="166">
        <v>146245</v>
      </c>
      <c r="I16" s="166">
        <v>1422</v>
      </c>
      <c r="J16" s="166">
        <v>11416</v>
      </c>
      <c r="K16" s="166">
        <f>SUM(L16:U16)</f>
        <v>10416</v>
      </c>
      <c r="L16" s="243">
        <v>0</v>
      </c>
      <c r="M16" s="243">
        <v>0</v>
      </c>
      <c r="N16" s="166">
        <v>1512</v>
      </c>
      <c r="O16" s="166">
        <v>3698</v>
      </c>
      <c r="P16" s="166">
        <v>205</v>
      </c>
      <c r="Q16" s="166">
        <v>2134</v>
      </c>
      <c r="R16" s="166">
        <v>40</v>
      </c>
      <c r="S16" s="166">
        <v>898</v>
      </c>
      <c r="T16" s="166">
        <v>18</v>
      </c>
      <c r="U16" s="166">
        <v>1911</v>
      </c>
      <c r="V16" s="243">
        <v>736</v>
      </c>
      <c r="W16" s="243">
        <v>105</v>
      </c>
      <c r="X16" s="243" t="s">
        <v>89</v>
      </c>
      <c r="Y16" s="20"/>
      <c r="Z16" s="104"/>
      <c r="AA16" s="104"/>
      <c r="AB16" s="20"/>
    </row>
    <row r="17" spans="1:28" ht="21" customHeight="1">
      <c r="A17" s="105"/>
      <c r="B17" s="171"/>
      <c r="C17" s="172" t="s">
        <v>220</v>
      </c>
      <c r="D17" s="166">
        <f>SUM(E17,V17,W17)</f>
        <v>72838</v>
      </c>
      <c r="E17" s="166">
        <f>F17+K17</f>
        <v>72494</v>
      </c>
      <c r="F17" s="166">
        <f>SUM(G17:J17)</f>
        <v>69245</v>
      </c>
      <c r="G17" s="166">
        <v>2</v>
      </c>
      <c r="H17" s="166">
        <v>62294</v>
      </c>
      <c r="I17" s="166">
        <v>755</v>
      </c>
      <c r="J17" s="166">
        <v>6194</v>
      </c>
      <c r="K17" s="166">
        <f>SUM(L17:U17)</f>
        <v>3249</v>
      </c>
      <c r="L17" s="166">
        <v>0</v>
      </c>
      <c r="M17" s="166">
        <v>0</v>
      </c>
      <c r="N17" s="166">
        <v>434</v>
      </c>
      <c r="O17" s="166">
        <v>1168</v>
      </c>
      <c r="P17" s="166">
        <v>74</v>
      </c>
      <c r="Q17" s="166">
        <v>607</v>
      </c>
      <c r="R17" s="166">
        <v>10</v>
      </c>
      <c r="S17" s="166">
        <v>238</v>
      </c>
      <c r="T17" s="166">
        <v>9</v>
      </c>
      <c r="U17" s="166">
        <v>709</v>
      </c>
      <c r="V17" s="166">
        <v>239</v>
      </c>
      <c r="W17" s="243">
        <v>105</v>
      </c>
      <c r="X17" s="243" t="s">
        <v>89</v>
      </c>
      <c r="Y17" s="20"/>
      <c r="Z17" s="104"/>
      <c r="AA17" s="104"/>
      <c r="AB17" s="20"/>
    </row>
    <row r="18" spans="1:28" ht="30" customHeight="1">
      <c r="A18" s="103"/>
      <c r="B18" s="441" t="s">
        <v>140</v>
      </c>
      <c r="C18" s="440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243"/>
      <c r="W18" s="166"/>
      <c r="X18" s="243" t="s">
        <v>89</v>
      </c>
      <c r="Y18" s="20"/>
      <c r="Z18" s="104"/>
      <c r="AA18" s="104"/>
      <c r="AB18" s="20"/>
    </row>
    <row r="19" spans="1:28" ht="21" customHeight="1">
      <c r="A19" s="103"/>
      <c r="B19" s="159"/>
      <c r="C19" s="172" t="s">
        <v>26</v>
      </c>
      <c r="D19" s="166">
        <f>SUM(E19,V19,W19)</f>
        <v>134820</v>
      </c>
      <c r="E19" s="166">
        <f>F19+K19</f>
        <v>134820</v>
      </c>
      <c r="F19" s="166">
        <f>SUM(G19:J19)</f>
        <v>127073</v>
      </c>
      <c r="G19" s="166">
        <v>46023</v>
      </c>
      <c r="H19" s="166">
        <v>60938</v>
      </c>
      <c r="I19" s="166">
        <v>2979</v>
      </c>
      <c r="J19" s="166">
        <v>17133</v>
      </c>
      <c r="K19" s="166">
        <f>SUM(L19:U19)</f>
        <v>7747</v>
      </c>
      <c r="L19" s="166">
        <v>174</v>
      </c>
      <c r="M19" s="166">
        <v>978</v>
      </c>
      <c r="N19" s="166">
        <v>336</v>
      </c>
      <c r="O19" s="166">
        <v>1560</v>
      </c>
      <c r="P19" s="166">
        <v>322</v>
      </c>
      <c r="Q19" s="166">
        <v>714</v>
      </c>
      <c r="R19" s="166">
        <v>87</v>
      </c>
      <c r="S19" s="166">
        <v>173</v>
      </c>
      <c r="T19" s="166">
        <v>1916</v>
      </c>
      <c r="U19" s="166">
        <v>1487</v>
      </c>
      <c r="V19" s="243">
        <v>0</v>
      </c>
      <c r="W19" s="243">
        <v>0</v>
      </c>
      <c r="X19" s="243" t="s">
        <v>89</v>
      </c>
      <c r="Y19" s="20"/>
      <c r="Z19" s="104"/>
      <c r="AA19" s="104"/>
      <c r="AB19" s="20"/>
    </row>
    <row r="20" spans="1:28" ht="21" customHeight="1">
      <c r="A20" s="173"/>
      <c r="B20" s="173"/>
      <c r="C20" s="174" t="s">
        <v>139</v>
      </c>
      <c r="D20" s="300">
        <f>SUM(E20,V20,W20)</f>
        <v>382081</v>
      </c>
      <c r="E20" s="300">
        <f>F20+K20</f>
        <v>382081</v>
      </c>
      <c r="F20" s="300">
        <f>SUM(G20:J20)</f>
        <v>354936</v>
      </c>
      <c r="G20" s="300">
        <v>92046</v>
      </c>
      <c r="H20" s="300">
        <v>216151</v>
      </c>
      <c r="I20" s="300">
        <v>6799</v>
      </c>
      <c r="J20" s="300">
        <v>39940</v>
      </c>
      <c r="K20" s="300">
        <f>SUM(L20:U20)</f>
        <v>27145</v>
      </c>
      <c r="L20" s="300">
        <v>696</v>
      </c>
      <c r="M20" s="300">
        <v>2934</v>
      </c>
      <c r="N20" s="300">
        <v>1948</v>
      </c>
      <c r="O20" s="300">
        <v>7167</v>
      </c>
      <c r="P20" s="300">
        <v>1018</v>
      </c>
      <c r="Q20" s="300">
        <v>3224</v>
      </c>
      <c r="R20" s="300">
        <v>399</v>
      </c>
      <c r="S20" s="300">
        <v>1103</v>
      </c>
      <c r="T20" s="300">
        <v>3995</v>
      </c>
      <c r="U20" s="300">
        <v>4661</v>
      </c>
      <c r="V20" s="301">
        <v>0</v>
      </c>
      <c r="W20" s="301">
        <v>0</v>
      </c>
      <c r="X20" s="243" t="s">
        <v>89</v>
      </c>
      <c r="Y20" s="20"/>
      <c r="Z20" s="104"/>
      <c r="AA20" s="104"/>
      <c r="AB20" s="20"/>
    </row>
    <row r="21" spans="4:28" ht="7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20"/>
      <c r="W21" s="20"/>
      <c r="X21" s="244"/>
      <c r="Y21" s="20"/>
      <c r="Z21" s="104"/>
      <c r="AA21" s="104"/>
      <c r="AB21" s="20"/>
    </row>
    <row r="22" spans="1:28" ht="13.5">
      <c r="A22" s="103" t="s">
        <v>312</v>
      </c>
      <c r="B22" s="103"/>
      <c r="C22" s="16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42"/>
      <c r="Y22" s="20"/>
      <c r="Z22" s="104"/>
      <c r="AA22" s="104"/>
      <c r="AB22" s="20"/>
    </row>
    <row r="23" spans="1:28" ht="13.5">
      <c r="A23" s="20"/>
      <c r="B23" s="20"/>
      <c r="C23" s="175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42"/>
      <c r="Y23" s="20"/>
      <c r="Z23" s="104"/>
      <c r="AA23" s="104"/>
      <c r="AB23" s="20"/>
    </row>
    <row r="24" spans="24:28" ht="13.5">
      <c r="X24" s="242"/>
      <c r="Y24" s="20"/>
      <c r="Z24" s="104"/>
      <c r="AA24" s="104"/>
      <c r="AB24" s="20"/>
    </row>
    <row r="25" spans="24:28" ht="13.5">
      <c r="X25" s="242"/>
      <c r="Y25" s="20"/>
      <c r="Z25" s="104"/>
      <c r="AA25" s="104"/>
      <c r="AB25" s="20"/>
    </row>
    <row r="26" spans="25:28" ht="13.5">
      <c r="Y26" s="20"/>
      <c r="Z26" s="104"/>
      <c r="AA26" s="104"/>
      <c r="AB26" s="20"/>
    </row>
    <row r="27" spans="25:28" ht="13.5">
      <c r="Y27" s="20"/>
      <c r="Z27" s="104"/>
      <c r="AA27" s="104"/>
      <c r="AB27" s="20"/>
    </row>
    <row r="28" spans="25:28" ht="13.5">
      <c r="Y28" s="20"/>
      <c r="Z28" s="104"/>
      <c r="AA28" s="104"/>
      <c r="AB28" s="20"/>
    </row>
    <row r="29" spans="25:28" ht="13.5">
      <c r="Y29" s="20"/>
      <c r="Z29" s="104"/>
      <c r="AA29" s="104"/>
      <c r="AB29" s="20"/>
    </row>
    <row r="30" spans="25:28" ht="13.5">
      <c r="Y30" s="20"/>
      <c r="Z30" s="104"/>
      <c r="AA30" s="104"/>
      <c r="AB30" s="20"/>
    </row>
    <row r="31" spans="25:28" ht="13.5">
      <c r="Y31" s="20"/>
      <c r="Z31" s="104"/>
      <c r="AA31" s="104"/>
      <c r="AB31" s="20"/>
    </row>
    <row r="32" spans="25:28" ht="13.5">
      <c r="Y32" s="20"/>
      <c r="Z32" s="104"/>
      <c r="AA32" s="104"/>
      <c r="AB32" s="20"/>
    </row>
    <row r="33" spans="25:28" ht="13.5">
      <c r="Y33" s="20"/>
      <c r="Z33" s="20"/>
      <c r="AA33" s="20"/>
      <c r="AB33" s="20"/>
    </row>
    <row r="34" spans="25:28" ht="13.5">
      <c r="Y34" s="20"/>
      <c r="Z34" s="20"/>
      <c r="AA34" s="20"/>
      <c r="AB34" s="20"/>
    </row>
  </sheetData>
  <sheetProtection/>
  <mergeCells count="15">
    <mergeCell ref="A1:W1"/>
    <mergeCell ref="V4:V6"/>
    <mergeCell ref="W4:W6"/>
    <mergeCell ref="D4:D6"/>
    <mergeCell ref="E4:U4"/>
    <mergeCell ref="E5:E6"/>
    <mergeCell ref="F5:J5"/>
    <mergeCell ref="K5:U5"/>
    <mergeCell ref="A4:C6"/>
    <mergeCell ref="A7:C7"/>
    <mergeCell ref="A8:C8"/>
    <mergeCell ref="X4:X6"/>
    <mergeCell ref="B10:C10"/>
    <mergeCell ref="B14:C14"/>
    <mergeCell ref="B18:C18"/>
  </mergeCells>
  <dataValidations count="1">
    <dataValidation allowBlank="1" showInputMessage="1" showErrorMessage="1" imeMode="hiragana" sqref="A1:A4 A22:C65536 B9:C20 A7:A20"/>
  </dataValidations>
  <printOptions horizontalCentered="1"/>
  <pageMargins left="0" right="0" top="0.7874015748031497" bottom="0.5905511811023623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110" zoomScaleNormal="120" zoomScaleSheetLayoutView="110" zoomScalePageLayoutView="0" workbookViewId="0" topLeftCell="A1">
      <selection activeCell="A1" sqref="A1:W1"/>
    </sheetView>
  </sheetViews>
  <sheetFormatPr defaultColWidth="9.00390625" defaultRowHeight="13.5"/>
  <cols>
    <col min="1" max="1" width="2.125" style="1" customWidth="1"/>
    <col min="2" max="2" width="12.75390625" style="1" customWidth="1"/>
    <col min="3" max="3" width="5.625" style="29" customWidth="1"/>
    <col min="4" max="6" width="7.125" style="1" customWidth="1"/>
    <col min="7" max="22" width="6.25390625" style="1" customWidth="1"/>
    <col min="23" max="23" width="7.125" style="1" customWidth="1"/>
    <col min="24" max="16384" width="9.00390625" style="1" customWidth="1"/>
  </cols>
  <sheetData>
    <row r="1" spans="1:23" ht="16.5" customHeight="1">
      <c r="A1" s="349" t="s">
        <v>206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ht="16.5" customHeight="1">
      <c r="A2" s="65"/>
      <c r="B2" s="66"/>
      <c r="C2" s="6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4" ht="19.5" customHeight="1" thickBot="1">
      <c r="A3" s="71" t="s">
        <v>22</v>
      </c>
      <c r="B3" s="11"/>
      <c r="C3" s="11"/>
      <c r="D3" s="72" t="s">
        <v>304</v>
      </c>
    </row>
    <row r="4" spans="1:23" ht="14.25" customHeight="1" thickTop="1">
      <c r="A4" s="466" t="s">
        <v>137</v>
      </c>
      <c r="B4" s="467"/>
      <c r="C4" s="468"/>
      <c r="D4" s="446" t="s">
        <v>28</v>
      </c>
      <c r="E4" s="449" t="s">
        <v>116</v>
      </c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42" t="s">
        <v>117</v>
      </c>
      <c r="W4" s="445" t="s">
        <v>118</v>
      </c>
    </row>
    <row r="5" spans="1:23" ht="27" customHeight="1">
      <c r="A5" s="390"/>
      <c r="B5" s="390"/>
      <c r="C5" s="469"/>
      <c r="D5" s="447"/>
      <c r="E5" s="452" t="s">
        <v>28</v>
      </c>
      <c r="F5" s="453" t="s">
        <v>119</v>
      </c>
      <c r="G5" s="454"/>
      <c r="H5" s="454"/>
      <c r="I5" s="454"/>
      <c r="J5" s="455"/>
      <c r="K5" s="453" t="s">
        <v>120</v>
      </c>
      <c r="L5" s="454"/>
      <c r="M5" s="454"/>
      <c r="N5" s="454"/>
      <c r="O5" s="454"/>
      <c r="P5" s="454"/>
      <c r="Q5" s="454"/>
      <c r="R5" s="454"/>
      <c r="S5" s="454"/>
      <c r="T5" s="454"/>
      <c r="U5" s="455"/>
      <c r="V5" s="443"/>
      <c r="W5" s="464"/>
    </row>
    <row r="6" spans="1:23" ht="52.5">
      <c r="A6" s="470"/>
      <c r="B6" s="470"/>
      <c r="C6" s="471"/>
      <c r="D6" s="448"/>
      <c r="E6" s="448"/>
      <c r="F6" s="161" t="s">
        <v>28</v>
      </c>
      <c r="G6" s="161" t="s">
        <v>121</v>
      </c>
      <c r="H6" s="161" t="s">
        <v>122</v>
      </c>
      <c r="I6" s="161" t="s">
        <v>123</v>
      </c>
      <c r="J6" s="161" t="s">
        <v>124</v>
      </c>
      <c r="K6" s="161" t="s">
        <v>28</v>
      </c>
      <c r="L6" s="161" t="s">
        <v>125</v>
      </c>
      <c r="M6" s="161" t="s">
        <v>126</v>
      </c>
      <c r="N6" s="161" t="s">
        <v>127</v>
      </c>
      <c r="O6" s="161" t="s">
        <v>128</v>
      </c>
      <c r="P6" s="162" t="s">
        <v>129</v>
      </c>
      <c r="Q6" s="162" t="s">
        <v>130</v>
      </c>
      <c r="R6" s="162" t="s">
        <v>131</v>
      </c>
      <c r="S6" s="161" t="s">
        <v>132</v>
      </c>
      <c r="T6" s="161" t="s">
        <v>133</v>
      </c>
      <c r="U6" s="161" t="s">
        <v>134</v>
      </c>
      <c r="V6" s="444"/>
      <c r="W6" s="465"/>
    </row>
    <row r="7" spans="1:24" s="11" customFormat="1" ht="22.5" customHeight="1">
      <c r="A7" s="432" t="s">
        <v>135</v>
      </c>
      <c r="B7" s="433"/>
      <c r="C7" s="463"/>
      <c r="D7" s="177">
        <v>243575</v>
      </c>
      <c r="E7" s="177">
        <f aca="true" t="shared" si="0" ref="E7:E14">SUM(F7,K7)</f>
        <v>134820</v>
      </c>
      <c r="F7" s="177">
        <f aca="true" t="shared" si="1" ref="F7:F14">SUM(G7:J7)</f>
        <v>127073</v>
      </c>
      <c r="G7" s="177">
        <f>SUM(G8:G14)</f>
        <v>46023</v>
      </c>
      <c r="H7" s="177">
        <f>SUM(H8:H14)</f>
        <v>60938</v>
      </c>
      <c r="I7" s="177">
        <f>SUM(I8:I14)</f>
        <v>2979</v>
      </c>
      <c r="J7" s="177">
        <f>SUM(J8:J14)</f>
        <v>17133</v>
      </c>
      <c r="K7" s="177">
        <f aca="true" t="shared" si="2" ref="K7:K14">SUM(L7:U7)</f>
        <v>7747</v>
      </c>
      <c r="L7" s="177">
        <f aca="true" t="shared" si="3" ref="L7:W7">SUM(L8:L14)</f>
        <v>174</v>
      </c>
      <c r="M7" s="177">
        <f t="shared" si="3"/>
        <v>978</v>
      </c>
      <c r="N7" s="177">
        <f t="shared" si="3"/>
        <v>336</v>
      </c>
      <c r="O7" s="177">
        <f t="shared" si="3"/>
        <v>1560</v>
      </c>
      <c r="P7" s="177">
        <f t="shared" si="3"/>
        <v>322</v>
      </c>
      <c r="Q7" s="177">
        <f t="shared" si="3"/>
        <v>714</v>
      </c>
      <c r="R7" s="177">
        <f t="shared" si="3"/>
        <v>87</v>
      </c>
      <c r="S7" s="177">
        <f t="shared" si="3"/>
        <v>173</v>
      </c>
      <c r="T7" s="177">
        <f t="shared" si="3"/>
        <v>1916</v>
      </c>
      <c r="U7" s="177">
        <f t="shared" si="3"/>
        <v>1487</v>
      </c>
      <c r="V7" s="177">
        <f t="shared" si="3"/>
        <v>2071</v>
      </c>
      <c r="W7" s="177">
        <f t="shared" si="3"/>
        <v>106682</v>
      </c>
      <c r="X7" s="78"/>
    </row>
    <row r="8" spans="1:23" ht="15" customHeight="1">
      <c r="A8" s="76"/>
      <c r="B8" s="178" t="s">
        <v>141</v>
      </c>
      <c r="C8" s="179" t="s">
        <v>142</v>
      </c>
      <c r="D8" s="302">
        <f aca="true" t="shared" si="4" ref="D8:D14">SUM(E8,V8,W8)</f>
        <v>106682</v>
      </c>
      <c r="E8" s="302">
        <f t="shared" si="0"/>
        <v>0</v>
      </c>
      <c r="F8" s="302">
        <f t="shared" si="1"/>
        <v>0</v>
      </c>
      <c r="G8" s="302" t="s">
        <v>89</v>
      </c>
      <c r="H8" s="302" t="s">
        <v>89</v>
      </c>
      <c r="I8" s="302" t="s">
        <v>89</v>
      </c>
      <c r="J8" s="302" t="s">
        <v>89</v>
      </c>
      <c r="K8" s="302">
        <f t="shared" si="2"/>
        <v>0</v>
      </c>
      <c r="L8" s="302" t="s">
        <v>89</v>
      </c>
      <c r="M8" s="302" t="s">
        <v>89</v>
      </c>
      <c r="N8" s="302" t="s">
        <v>89</v>
      </c>
      <c r="O8" s="302" t="s">
        <v>89</v>
      </c>
      <c r="P8" s="302" t="s">
        <v>89</v>
      </c>
      <c r="Q8" s="302" t="s">
        <v>89</v>
      </c>
      <c r="R8" s="302" t="s">
        <v>89</v>
      </c>
      <c r="S8" s="302" t="s">
        <v>89</v>
      </c>
      <c r="T8" s="302" t="s">
        <v>89</v>
      </c>
      <c r="U8" s="302" t="s">
        <v>89</v>
      </c>
      <c r="V8" s="302" t="s">
        <v>89</v>
      </c>
      <c r="W8" s="303">
        <v>106682</v>
      </c>
    </row>
    <row r="9" spans="1:23" ht="15" customHeight="1">
      <c r="A9" s="76"/>
      <c r="B9" s="180" t="s">
        <v>143</v>
      </c>
      <c r="C9" s="159"/>
      <c r="D9" s="304">
        <v>64345</v>
      </c>
      <c r="E9" s="303">
        <f>SUM(F9,K9)</f>
        <v>62686</v>
      </c>
      <c r="F9" s="303">
        <f>SUM(G9:J9)</f>
        <v>60599</v>
      </c>
      <c r="G9" s="303">
        <v>46023</v>
      </c>
      <c r="H9" s="302" t="s">
        <v>89</v>
      </c>
      <c r="I9" s="303">
        <v>2255</v>
      </c>
      <c r="J9" s="303">
        <v>12321</v>
      </c>
      <c r="K9" s="303">
        <f t="shared" si="2"/>
        <v>2087</v>
      </c>
      <c r="L9" s="302" t="s">
        <v>89</v>
      </c>
      <c r="M9" s="302" t="s">
        <v>89</v>
      </c>
      <c r="N9" s="302" t="s">
        <v>89</v>
      </c>
      <c r="O9" s="302" t="s">
        <v>89</v>
      </c>
      <c r="P9" s="302" t="s">
        <v>89</v>
      </c>
      <c r="Q9" s="302" t="s">
        <v>89</v>
      </c>
      <c r="R9" s="302" t="s">
        <v>89</v>
      </c>
      <c r="S9" s="302" t="s">
        <v>89</v>
      </c>
      <c r="T9" s="303">
        <v>1764</v>
      </c>
      <c r="U9" s="303">
        <v>323</v>
      </c>
      <c r="V9" s="302">
        <v>1657</v>
      </c>
      <c r="W9" s="302" t="s">
        <v>89</v>
      </c>
    </row>
    <row r="10" spans="1:23" ht="15" customHeight="1">
      <c r="A10" s="76"/>
      <c r="B10" s="180" t="s">
        <v>144</v>
      </c>
      <c r="C10" s="159"/>
      <c r="D10" s="304">
        <f t="shared" si="4"/>
        <v>39823</v>
      </c>
      <c r="E10" s="303">
        <f t="shared" si="0"/>
        <v>39606</v>
      </c>
      <c r="F10" s="303">
        <f t="shared" si="1"/>
        <v>37472</v>
      </c>
      <c r="G10" s="302" t="s">
        <v>89</v>
      </c>
      <c r="H10" s="303">
        <v>32791</v>
      </c>
      <c r="I10" s="303">
        <v>614</v>
      </c>
      <c r="J10" s="303">
        <v>4067</v>
      </c>
      <c r="K10" s="303">
        <f t="shared" si="2"/>
        <v>2134</v>
      </c>
      <c r="L10" s="302" t="s">
        <v>89</v>
      </c>
      <c r="M10" s="303">
        <v>978</v>
      </c>
      <c r="N10" s="302" t="s">
        <v>89</v>
      </c>
      <c r="O10" s="302" t="s">
        <v>89</v>
      </c>
      <c r="P10" s="303">
        <v>277</v>
      </c>
      <c r="Q10" s="302" t="s">
        <v>89</v>
      </c>
      <c r="R10" s="302" t="s">
        <v>89</v>
      </c>
      <c r="S10" s="302" t="s">
        <v>89</v>
      </c>
      <c r="T10" s="303">
        <v>141</v>
      </c>
      <c r="U10" s="303">
        <v>738</v>
      </c>
      <c r="V10" s="302">
        <v>217</v>
      </c>
      <c r="W10" s="302" t="s">
        <v>89</v>
      </c>
    </row>
    <row r="11" spans="1:23" ht="15" customHeight="1">
      <c r="A11" s="76"/>
      <c r="B11" s="180" t="s">
        <v>145</v>
      </c>
      <c r="C11" s="159"/>
      <c r="D11" s="304">
        <f t="shared" si="4"/>
        <v>26287</v>
      </c>
      <c r="E11" s="303">
        <f t="shared" si="0"/>
        <v>26172</v>
      </c>
      <c r="F11" s="303">
        <f t="shared" si="1"/>
        <v>24284</v>
      </c>
      <c r="G11" s="302" t="s">
        <v>89</v>
      </c>
      <c r="H11" s="303">
        <v>23531</v>
      </c>
      <c r="I11" s="303">
        <v>104</v>
      </c>
      <c r="J11" s="303">
        <v>649</v>
      </c>
      <c r="K11" s="303">
        <f t="shared" si="2"/>
        <v>1888</v>
      </c>
      <c r="L11" s="303">
        <v>174</v>
      </c>
      <c r="M11" s="302" t="s">
        <v>89</v>
      </c>
      <c r="N11" s="302" t="s">
        <v>89</v>
      </c>
      <c r="O11" s="303">
        <v>824</v>
      </c>
      <c r="P11" s="303">
        <v>38</v>
      </c>
      <c r="Q11" s="303">
        <v>438</v>
      </c>
      <c r="R11" s="303">
        <v>53</v>
      </c>
      <c r="S11" s="302" t="s">
        <v>89</v>
      </c>
      <c r="T11" s="303">
        <v>11</v>
      </c>
      <c r="U11" s="303">
        <v>350</v>
      </c>
      <c r="V11" s="302">
        <v>115</v>
      </c>
      <c r="W11" s="302" t="s">
        <v>89</v>
      </c>
    </row>
    <row r="12" spans="1:23" ht="15" customHeight="1">
      <c r="A12" s="76"/>
      <c r="B12" s="180" t="s">
        <v>146</v>
      </c>
      <c r="C12" s="159"/>
      <c r="D12" s="304">
        <f t="shared" si="4"/>
        <v>5288</v>
      </c>
      <c r="E12" s="303">
        <f t="shared" si="0"/>
        <v>5234</v>
      </c>
      <c r="F12" s="303">
        <f t="shared" si="1"/>
        <v>4198</v>
      </c>
      <c r="G12" s="302" t="s">
        <v>89</v>
      </c>
      <c r="H12" s="303">
        <v>4116</v>
      </c>
      <c r="I12" s="303">
        <v>5</v>
      </c>
      <c r="J12" s="303">
        <v>77</v>
      </c>
      <c r="K12" s="303">
        <f t="shared" si="2"/>
        <v>1036</v>
      </c>
      <c r="L12" s="302" t="s">
        <v>89</v>
      </c>
      <c r="M12" s="302" t="s">
        <v>89</v>
      </c>
      <c r="N12" s="303">
        <v>130</v>
      </c>
      <c r="O12" s="303">
        <v>573</v>
      </c>
      <c r="P12" s="303">
        <v>7</v>
      </c>
      <c r="Q12" s="303">
        <v>207</v>
      </c>
      <c r="R12" s="303">
        <v>22</v>
      </c>
      <c r="S12" s="303">
        <v>37</v>
      </c>
      <c r="T12" s="303" t="s">
        <v>89</v>
      </c>
      <c r="U12" s="303">
        <v>60</v>
      </c>
      <c r="V12" s="302">
        <v>54</v>
      </c>
      <c r="W12" s="302" t="s">
        <v>89</v>
      </c>
    </row>
    <row r="13" spans="1:23" ht="15" customHeight="1">
      <c r="A13" s="76"/>
      <c r="B13" s="180" t="s">
        <v>147</v>
      </c>
      <c r="C13" s="159"/>
      <c r="D13" s="304">
        <f t="shared" si="4"/>
        <v>889</v>
      </c>
      <c r="E13" s="303">
        <f t="shared" si="0"/>
        <v>870</v>
      </c>
      <c r="F13" s="303">
        <f t="shared" si="1"/>
        <v>453</v>
      </c>
      <c r="G13" s="302" t="s">
        <v>89</v>
      </c>
      <c r="H13" s="303">
        <v>435</v>
      </c>
      <c r="I13" s="303">
        <v>1</v>
      </c>
      <c r="J13" s="303">
        <v>17</v>
      </c>
      <c r="K13" s="303">
        <f t="shared" si="2"/>
        <v>417</v>
      </c>
      <c r="L13" s="302" t="s">
        <v>89</v>
      </c>
      <c r="M13" s="302" t="s">
        <v>89</v>
      </c>
      <c r="N13" s="303">
        <v>147</v>
      </c>
      <c r="O13" s="303">
        <v>137</v>
      </c>
      <c r="P13" s="303" t="s">
        <v>89</v>
      </c>
      <c r="Q13" s="303">
        <v>49</v>
      </c>
      <c r="R13" s="303">
        <v>8</v>
      </c>
      <c r="S13" s="303">
        <v>64</v>
      </c>
      <c r="T13" s="302" t="s">
        <v>89</v>
      </c>
      <c r="U13" s="303">
        <v>12</v>
      </c>
      <c r="V13" s="302">
        <v>19</v>
      </c>
      <c r="W13" s="302" t="s">
        <v>89</v>
      </c>
    </row>
    <row r="14" spans="1:23" ht="15" customHeight="1">
      <c r="A14" s="181"/>
      <c r="B14" s="182" t="s">
        <v>148</v>
      </c>
      <c r="C14" s="183" t="s">
        <v>149</v>
      </c>
      <c r="D14" s="305">
        <f t="shared" si="4"/>
        <v>261</v>
      </c>
      <c r="E14" s="306">
        <f t="shared" si="0"/>
        <v>252</v>
      </c>
      <c r="F14" s="306">
        <f t="shared" si="1"/>
        <v>67</v>
      </c>
      <c r="G14" s="307" t="s">
        <v>89</v>
      </c>
      <c r="H14" s="306">
        <v>65</v>
      </c>
      <c r="I14" s="306" t="s">
        <v>89</v>
      </c>
      <c r="J14" s="306">
        <v>2</v>
      </c>
      <c r="K14" s="306">
        <f t="shared" si="2"/>
        <v>185</v>
      </c>
      <c r="L14" s="307" t="s">
        <v>89</v>
      </c>
      <c r="M14" s="307" t="s">
        <v>89</v>
      </c>
      <c r="N14" s="306">
        <v>59</v>
      </c>
      <c r="O14" s="306">
        <v>26</v>
      </c>
      <c r="P14" s="307" t="s">
        <v>89</v>
      </c>
      <c r="Q14" s="306">
        <v>20</v>
      </c>
      <c r="R14" s="306">
        <v>4</v>
      </c>
      <c r="S14" s="306">
        <v>72</v>
      </c>
      <c r="T14" s="307" t="s">
        <v>89</v>
      </c>
      <c r="U14" s="306">
        <v>4</v>
      </c>
      <c r="V14" s="307">
        <v>9</v>
      </c>
      <c r="W14" s="307" t="s">
        <v>89</v>
      </c>
    </row>
    <row r="15" spans="2:23" ht="7.5" customHeight="1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3" ht="13.5" customHeight="1">
      <c r="A16" s="189" t="s">
        <v>312</v>
      </c>
      <c r="B16" s="20"/>
      <c r="C16" s="17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4" ht="13.5">
      <c r="A17" s="20"/>
      <c r="B17" s="20"/>
      <c r="C17" s="176"/>
      <c r="D17" s="20"/>
      <c r="E17" s="20"/>
      <c r="F17" s="33"/>
      <c r="G17" s="35"/>
      <c r="H17" s="34"/>
      <c r="I17" s="34"/>
      <c r="J17" s="34"/>
      <c r="K17" s="32"/>
      <c r="L17" s="36"/>
      <c r="M17" s="35"/>
      <c r="N17" s="34"/>
      <c r="O17" s="34"/>
      <c r="P17" s="35"/>
      <c r="Q17" s="34"/>
      <c r="R17" s="34"/>
      <c r="S17" s="34"/>
      <c r="T17" s="35"/>
      <c r="U17" s="34"/>
      <c r="V17" s="36"/>
      <c r="W17" s="36"/>
      <c r="X17" s="30"/>
    </row>
    <row r="18" spans="1:23" ht="13.5">
      <c r="A18" s="20"/>
      <c r="B18" s="20"/>
      <c r="C18" s="17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</sheetData>
  <sheetProtection/>
  <mergeCells count="10">
    <mergeCell ref="A1:W1"/>
    <mergeCell ref="A7:C7"/>
    <mergeCell ref="W4:W6"/>
    <mergeCell ref="E5:E6"/>
    <mergeCell ref="F5:J5"/>
    <mergeCell ref="K5:U5"/>
    <mergeCell ref="A4:C6"/>
    <mergeCell ref="D4:D6"/>
    <mergeCell ref="E4:U4"/>
    <mergeCell ref="V4:V6"/>
  </mergeCells>
  <dataValidations count="1">
    <dataValidation allowBlank="1" showInputMessage="1" showErrorMessage="1" imeMode="hiragana" sqref="A1:A4 B15:C16 A17:C65536 A16 A7:A14"/>
  </dataValidations>
  <printOptions horizontalCentered="1"/>
  <pageMargins left="0" right="0" top="0.5905511811023623" bottom="0.1968503937007874" header="0.5118110236220472" footer="0.1181102362204724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奈津姫</dc:creator>
  <cp:keywords/>
  <dc:description/>
  <cp:lastModifiedBy>江東区</cp:lastModifiedBy>
  <cp:lastPrinted>2019-03-07T23:36:03Z</cp:lastPrinted>
  <dcterms:created xsi:type="dcterms:W3CDTF">2007-04-12T06:34:32Z</dcterms:created>
  <dcterms:modified xsi:type="dcterms:W3CDTF">2019-03-07T23:36:14Z</dcterms:modified>
  <cp:category/>
  <cp:version/>
  <cp:contentType/>
  <cp:contentStatus/>
</cp:coreProperties>
</file>