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390" tabRatio="486" activeTab="0"/>
  </bookViews>
  <sheets>
    <sheet name="1-1（R2)" sheetId="1" r:id="rId1"/>
    <sheet name="1-2（R2) " sheetId="2" r:id="rId2"/>
    <sheet name="1-3（R2） " sheetId="3" r:id="rId3"/>
    <sheet name="1-4（R2)" sheetId="4" r:id="rId4"/>
    <sheet name="1-5（R2) " sheetId="5" r:id="rId5"/>
    <sheet name="1-6（R２) " sheetId="6" r:id="rId6"/>
    <sheet name="1-7（R2） " sheetId="7" r:id="rId7"/>
    <sheet name="1-8（R２) " sheetId="8" r:id="rId8"/>
    <sheet name="1-9（R２)" sheetId="9" r:id="rId9"/>
    <sheet name="1-10（R2)" sheetId="10" r:id="rId10"/>
    <sheet name="1-11（R2)" sheetId="11" r:id="rId11"/>
    <sheet name="1-12（R2)" sheetId="12" r:id="rId12"/>
    <sheet name="1-13(R2)" sheetId="13" r:id="rId13"/>
    <sheet name="1-14（R2)" sheetId="14" r:id="rId14"/>
    <sheet name="1-15（R2)" sheetId="15" r:id="rId15"/>
  </sheets>
  <definedNames>
    <definedName name="_xlnm.Print_Area" localSheetId="10">'1-11（R2)'!$A$1:$K$17</definedName>
    <definedName name="_xlnm.Print_Area" localSheetId="14">'1-15（R2)'!$A$1:$L$205</definedName>
    <definedName name="_xlnm.Print_Area" localSheetId="1">'1-2（R2) '!$A$1:$J$47</definedName>
    <definedName name="_xlnm.Print_Area" localSheetId="4">'1-5（R2) '!$A$1:$U$64</definedName>
    <definedName name="_xlnm.Print_Titles" localSheetId="9">'1-10（R2)'!$1:$2</definedName>
    <definedName name="_xlnm.Print_Titles" localSheetId="10">'1-11（R2)'!$1:$2</definedName>
    <definedName name="_xlnm.Print_Titles" localSheetId="14">'1-15（R2)'!$A:$C,'1-15（R2)'!$1:$5</definedName>
    <definedName name="_xlnm.Print_Titles" localSheetId="5">'1-6（R２) '!$1:$5</definedName>
    <definedName name="_xlnm.Print_Titles" localSheetId="8">'1-9（R２)'!$1:$2</definedName>
  </definedNames>
  <calcPr fullCalcOnLoad="1"/>
</workbook>
</file>

<file path=xl/sharedStrings.xml><?xml version="1.0" encoding="utf-8"?>
<sst xmlns="http://schemas.openxmlformats.org/spreadsheetml/2006/main" count="1657" uniqueCount="345">
  <si>
    <t>…</t>
  </si>
  <si>
    <t>大正１４年</t>
  </si>
  <si>
    <t>昭和１０年</t>
  </si>
  <si>
    <t>昭和１５年</t>
  </si>
  <si>
    <t>昭和２２年</t>
  </si>
  <si>
    <t>昭和２５年</t>
  </si>
  <si>
    <t>昭和３０年</t>
  </si>
  <si>
    <t>昭和３５年</t>
  </si>
  <si>
    <t>第10回</t>
  </si>
  <si>
    <t>昭和４０年</t>
  </si>
  <si>
    <t>第11回</t>
  </si>
  <si>
    <t>昭和４５年</t>
  </si>
  <si>
    <t>第12回</t>
  </si>
  <si>
    <t>昭和５０年</t>
  </si>
  <si>
    <t>第13回</t>
  </si>
  <si>
    <t>昭和５５年</t>
  </si>
  <si>
    <t>第14回</t>
  </si>
  <si>
    <t>昭和６０年</t>
  </si>
  <si>
    <t>第15回</t>
  </si>
  <si>
    <t>第16回</t>
  </si>
  <si>
    <t>第17回</t>
  </si>
  <si>
    <t>第18回</t>
  </si>
  <si>
    <t>江東区</t>
  </si>
  <si>
    <t>年次</t>
  </si>
  <si>
    <t>人口</t>
  </si>
  <si>
    <t>前回調査に対する</t>
  </si>
  <si>
    <t>世帯数</t>
  </si>
  <si>
    <t>１世帯あたり人員</t>
  </si>
  <si>
    <t>総数</t>
  </si>
  <si>
    <t>男</t>
  </si>
  <si>
    <t>女</t>
  </si>
  <si>
    <t>大正　９年</t>
  </si>
  <si>
    <t>昭和　５年</t>
  </si>
  <si>
    <t>平成　２年</t>
  </si>
  <si>
    <t>平成　７年</t>
  </si>
  <si>
    <t>平成１２年</t>
  </si>
  <si>
    <t>平成１７年</t>
  </si>
  <si>
    <t>地域</t>
  </si>
  <si>
    <t>面積</t>
  </si>
  <si>
    <t>人口密度</t>
  </si>
  <si>
    <t>東京都</t>
  </si>
  <si>
    <t>区部</t>
  </si>
  <si>
    <t>市部</t>
  </si>
  <si>
    <t>郡部</t>
  </si>
  <si>
    <t>島部</t>
  </si>
  <si>
    <t>区部（再掲）</t>
  </si>
  <si>
    <t>千代田区</t>
  </si>
  <si>
    <t>中央区</t>
  </si>
  <si>
    <t>港区</t>
  </si>
  <si>
    <t>新宿区</t>
  </si>
  <si>
    <t>文京区</t>
  </si>
  <si>
    <t>台東区</t>
  </si>
  <si>
    <t>墨田区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</si>
  <si>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</si>
  <si>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</si>
  <si>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</si>
  <si>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</si>
  <si>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</si>
  <si>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</si>
  <si>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</si>
  <si>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</si>
  <si>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</si>
  <si>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</si>
  <si>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</si>
  <si>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</si>
  <si>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</si>
  <si>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</si>
  <si>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</si>
  <si>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一般世帯</t>
  </si>
  <si>
    <t>施設等の世帯</t>
  </si>
  <si>
    <t>区部</t>
  </si>
  <si>
    <t>注：世帯数の総数には世帯の種類｢不詳｣を含む。</t>
  </si>
  <si>
    <t>年齢</t>
  </si>
  <si>
    <t>歳</t>
  </si>
  <si>
    <t>～</t>
  </si>
  <si>
    <t>5</t>
  </si>
  <si>
    <t xml:space="preserve"> </t>
  </si>
  <si>
    <t>10</t>
  </si>
  <si>
    <t>15</t>
  </si>
  <si>
    <t>20</t>
  </si>
  <si>
    <t>25</t>
  </si>
  <si>
    <t>30</t>
  </si>
  <si>
    <t>100歳以上</t>
  </si>
  <si>
    <t>不詳</t>
  </si>
  <si>
    <t>（再掲）</t>
  </si>
  <si>
    <t>　15歳未満</t>
  </si>
  <si>
    <t>　15～64歳</t>
  </si>
  <si>
    <t>　65歳以上</t>
  </si>
  <si>
    <t>平均年齢</t>
  </si>
  <si>
    <t>-</t>
  </si>
  <si>
    <t>１－６．　配偶関係，年齢（各歳）男女別　15歳以上人口</t>
  </si>
  <si>
    <t>未婚</t>
  </si>
  <si>
    <t>有配偶</t>
  </si>
  <si>
    <t>死別</t>
  </si>
  <si>
    <t>離別</t>
  </si>
  <si>
    <t>　</t>
  </si>
  <si>
    <t>注：総数には配偶関係｢不詳｣を含む。</t>
  </si>
  <si>
    <t>1/2</t>
  </si>
  <si>
    <t>～</t>
  </si>
  <si>
    <t>85歳以上</t>
  </si>
  <si>
    <t>2/2</t>
  </si>
  <si>
    <t>一般世帯数</t>
  </si>
  <si>
    <t>１世帯　　　　当たり　　　　人員</t>
  </si>
  <si>
    <t>（再掲）　　　間借り・　　　下宿などの単身者</t>
  </si>
  <si>
    <t>（再掲）　　　会社などの独身寮の　　単身者</t>
  </si>
  <si>
    <t>世帯人員　　1人</t>
  </si>
  <si>
    <t>２</t>
  </si>
  <si>
    <t>３</t>
  </si>
  <si>
    <t>４</t>
  </si>
  <si>
    <t>５</t>
  </si>
  <si>
    <t>６</t>
  </si>
  <si>
    <t>７</t>
  </si>
  <si>
    <t>８</t>
  </si>
  <si>
    <t>９</t>
  </si>
  <si>
    <t>１０人以上</t>
  </si>
  <si>
    <t>１－８．　世帯の家族類型別　一般世帯数，一般世帯人員及び親族人員　（６歳未満・１８歳未満特掲）</t>
  </si>
  <si>
    <t>親族世帯</t>
  </si>
  <si>
    <t>非親族　世帯</t>
  </si>
  <si>
    <t>単独世帯</t>
  </si>
  <si>
    <t>核家族世帯</t>
  </si>
  <si>
    <t>その他の親族世帯</t>
  </si>
  <si>
    <t>夫婦のみ</t>
  </si>
  <si>
    <t>夫婦と　　子供</t>
  </si>
  <si>
    <t>男親と　　子供</t>
  </si>
  <si>
    <t>女親と　　子供</t>
  </si>
  <si>
    <t>夫婦と　　両親</t>
  </si>
  <si>
    <t>夫婦と　　ひとり親</t>
  </si>
  <si>
    <t>夫婦，    子供と   両親</t>
  </si>
  <si>
    <t>夫婦，　子供と　ひとり親</t>
  </si>
  <si>
    <t>夫婦と   他の親族（親，子供を含まない）</t>
  </si>
  <si>
    <t>夫婦，   子供と   他の親族（親を含まない）</t>
  </si>
  <si>
    <t>夫婦，親と他の親族（子供を含まない）</t>
  </si>
  <si>
    <t>夫婦，子供，親と他の親族</t>
  </si>
  <si>
    <t>兄弟姉妹のみ</t>
  </si>
  <si>
    <t>その他の親族世帯</t>
  </si>
  <si>
    <t>一般世帯数</t>
  </si>
  <si>
    <t>一般世帯人員</t>
  </si>
  <si>
    <t>親族人員</t>
  </si>
  <si>
    <t>６歳未満親族のいる　　　一般世帯</t>
  </si>
  <si>
    <t>世帯人員</t>
  </si>
  <si>
    <t>親族のみから成る　　　　一般世帯</t>
  </si>
  <si>
    <t>親族人員１</t>
  </si>
  <si>
    <t>人</t>
  </si>
  <si>
    <t>２</t>
  </si>
  <si>
    <t>３</t>
  </si>
  <si>
    <t>４</t>
  </si>
  <si>
    <t>５</t>
  </si>
  <si>
    <t>６</t>
  </si>
  <si>
    <t>７</t>
  </si>
  <si>
    <t>人以上</t>
  </si>
  <si>
    <t>施設等世帯の種類</t>
  </si>
  <si>
    <t>世帯人員  １～４人</t>
  </si>
  <si>
    <t>５ ～ ２９</t>
  </si>
  <si>
    <t>３０～４９</t>
  </si>
  <si>
    <t>５０    人　　以上</t>
  </si>
  <si>
    <t>５ ～ ２９</t>
  </si>
  <si>
    <t>３０～４９</t>
  </si>
  <si>
    <t>寮・寄宿舎の学生・生徒</t>
  </si>
  <si>
    <t>病院・療養所の入院者</t>
  </si>
  <si>
    <t>社会施設の入所者</t>
  </si>
  <si>
    <t>自衛隊営舎内居住者</t>
  </si>
  <si>
    <t>矯正施設の入所者</t>
  </si>
  <si>
    <t>その他</t>
  </si>
  <si>
    <t>区分</t>
  </si>
  <si>
    <t>２</t>
  </si>
  <si>
    <t>３</t>
  </si>
  <si>
    <t>４</t>
  </si>
  <si>
    <t>５</t>
  </si>
  <si>
    <t>６</t>
  </si>
  <si>
    <t>７人以上</t>
  </si>
  <si>
    <t>（再掲）</t>
  </si>
  <si>
    <t>６歳未満親族のいる一般世帯</t>
  </si>
  <si>
    <t>6歳未満親族人員</t>
  </si>
  <si>
    <t>18歳未満親族のいる一般世帯</t>
  </si>
  <si>
    <t>18歳未満親族人員</t>
  </si>
  <si>
    <t>施設等の世帯</t>
  </si>
  <si>
    <t>世帯人員別世帯数</t>
  </si>
  <si>
    <t>1人</t>
  </si>
  <si>
    <t>８</t>
  </si>
  <si>
    <t>９</t>
  </si>
  <si>
    <t>10人  以上</t>
  </si>
  <si>
    <t>昭和</t>
  </si>
  <si>
    <t>年</t>
  </si>
  <si>
    <t>平成</t>
  </si>
  <si>
    <t>注：世帯数には世帯の種類｢不詳｣を含む。</t>
  </si>
  <si>
    <t>非親族世帯</t>
  </si>
  <si>
    <t>単独　世帯</t>
  </si>
  <si>
    <t>夫婦　のみ</t>
  </si>
  <si>
    <t>夫婦と子供</t>
  </si>
  <si>
    <t>男親と子供</t>
  </si>
  <si>
    <t>女親と子供</t>
  </si>
  <si>
    <t>一般世帯数</t>
  </si>
  <si>
    <t>…</t>
  </si>
  <si>
    <t>55</t>
  </si>
  <si>
    <t>60</t>
  </si>
  <si>
    <t>7</t>
  </si>
  <si>
    <t>12</t>
  </si>
  <si>
    <t>6歳未満親族のいる世帯数</t>
  </si>
  <si>
    <t>-</t>
  </si>
  <si>
    <t>18歳未満親族のいる世帯数</t>
  </si>
  <si>
    <t>１－１４．　男女，年齢（3区分）別　人口の割合及び平均年齢</t>
  </si>
  <si>
    <t>人口の年齢別割合（％）</t>
  </si>
  <si>
    <t>0～　14歳</t>
  </si>
  <si>
    <t>15～64歳</t>
  </si>
  <si>
    <t>65歳以上</t>
  </si>
  <si>
    <t>（6歳未満・18歳未満特掲）</t>
  </si>
  <si>
    <t>１－９．　世帯の家族類型，親族人員別　一般世帯数</t>
  </si>
  <si>
    <t>１－１２．　世帯人員別　一般世帯数　　　　　　　　　　　　　　　</t>
  </si>
  <si>
    <t xml:space="preserve"> </t>
  </si>
  <si>
    <t>１－１３．　核家族世帯別　一般世帯数 （6歳未満・18歳未満特掲）</t>
  </si>
  <si>
    <t>第19回</t>
  </si>
  <si>
    <t>平成２２年</t>
  </si>
  <si>
    <t>１－２．　地域別　人口，面積及び人口密度</t>
  </si>
  <si>
    <t>１－３．　地域，男女別人口及び世帯数</t>
  </si>
  <si>
    <t>１－５．　年齢（各歳），男女別　人口</t>
  </si>
  <si>
    <t>0</t>
  </si>
  <si>
    <t>～</t>
  </si>
  <si>
    <t>22</t>
  </si>
  <si>
    <t>17</t>
  </si>
  <si>
    <t>１－７．　地域，世帯人員別　一般世帯数及び一般世帯人員</t>
  </si>
  <si>
    <t>18歳未満世帯人員</t>
  </si>
  <si>
    <t>6歳未満世帯人員</t>
  </si>
  <si>
    <t>１－１０．　施設等世帯の種類，世帯人員別　世帯数</t>
  </si>
  <si>
    <t>１－１１．　世帯人員別　一般世帯数，一般世帯人員及び世帯人員</t>
  </si>
  <si>
    <t>世帯人員
　　　１人</t>
  </si>
  <si>
    <t>17</t>
  </si>
  <si>
    <t>15</t>
  </si>
  <si>
    <t>～</t>
  </si>
  <si>
    <t>１－４．　町丁別　世帯数及び人口</t>
  </si>
  <si>
    <t>町丁別</t>
  </si>
  <si>
    <t>清澄</t>
  </si>
  <si>
    <t>富岡</t>
  </si>
  <si>
    <t>１丁目</t>
  </si>
  <si>
    <t>２丁目</t>
  </si>
  <si>
    <t>３丁目</t>
  </si>
  <si>
    <t>牡丹</t>
  </si>
  <si>
    <t>常盤</t>
  </si>
  <si>
    <t>新大橋</t>
  </si>
  <si>
    <t>古石場</t>
  </si>
  <si>
    <t>森下</t>
  </si>
  <si>
    <t>越中島</t>
  </si>
  <si>
    <t>４丁目</t>
  </si>
  <si>
    <t>塩浜</t>
  </si>
  <si>
    <t>５丁目</t>
  </si>
  <si>
    <t>平野</t>
  </si>
  <si>
    <t>枝川</t>
  </si>
  <si>
    <t>三好</t>
  </si>
  <si>
    <t>豊洲</t>
  </si>
  <si>
    <t>白河</t>
  </si>
  <si>
    <t>６丁目</t>
  </si>
  <si>
    <t>東雲</t>
  </si>
  <si>
    <t>高橋</t>
  </si>
  <si>
    <t>有明</t>
  </si>
  <si>
    <t>佐賀</t>
  </si>
  <si>
    <t>永代</t>
  </si>
  <si>
    <t>X</t>
  </si>
  <si>
    <t>辰巳</t>
  </si>
  <si>
    <t>福住</t>
  </si>
  <si>
    <t>潮見</t>
  </si>
  <si>
    <t>深川</t>
  </si>
  <si>
    <t>青海</t>
  </si>
  <si>
    <t>冬木</t>
  </si>
  <si>
    <t>門前仲町</t>
  </si>
  <si>
    <t>１－４．　町丁別　世帯数及び人口（続）</t>
  </si>
  <si>
    <t>千石</t>
  </si>
  <si>
    <t>北砂</t>
  </si>
  <si>
    <t>石島</t>
  </si>
  <si>
    <t>千田</t>
  </si>
  <si>
    <t>海辺</t>
  </si>
  <si>
    <t>扇橋</t>
  </si>
  <si>
    <t>７丁目</t>
  </si>
  <si>
    <t>東砂</t>
  </si>
  <si>
    <t>猿江</t>
  </si>
  <si>
    <t>住吉</t>
  </si>
  <si>
    <t>８丁目</t>
  </si>
  <si>
    <t>毛利</t>
  </si>
  <si>
    <t>南砂</t>
  </si>
  <si>
    <t>木場</t>
  </si>
  <si>
    <t>新砂</t>
  </si>
  <si>
    <t>東陽</t>
  </si>
  <si>
    <t>新木場</t>
  </si>
  <si>
    <t>夢の島</t>
  </si>
  <si>
    <t>亀戸</t>
  </si>
  <si>
    <t>若洲</t>
  </si>
  <si>
    <t>水面調査区</t>
  </si>
  <si>
    <t>９丁目</t>
  </si>
  <si>
    <t>大島</t>
  </si>
  <si>
    <t>１－１５．　町丁，世帯の種類，世帯人員別　世帯数</t>
  </si>
  <si>
    <t>町丁別</t>
  </si>
  <si>
    <t>世帯人数
1人</t>
  </si>
  <si>
    <t>２</t>
  </si>
  <si>
    <t>３</t>
  </si>
  <si>
    <t>４</t>
  </si>
  <si>
    <t>５</t>
  </si>
  <si>
    <t>６</t>
  </si>
  <si>
    <t>７人
以上</t>
  </si>
  <si>
    <t>一般世帯　　　　　人員</t>
  </si>
  <si>
    <t>１８歳未満親族のいる　　　一般世帯</t>
  </si>
  <si>
    <t>（％）</t>
  </si>
  <si>
    <t>（１ｋ㎡あたり）</t>
  </si>
  <si>
    <t>（％）</t>
  </si>
  <si>
    <t>（ｋ㎡）</t>
  </si>
  <si>
    <t>増加数</t>
  </si>
  <si>
    <t>増加率</t>
  </si>
  <si>
    <r>
      <t>第2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回</t>
    </r>
  </si>
  <si>
    <t>平成２７年</t>
  </si>
  <si>
    <t>27</t>
  </si>
  <si>
    <t>27</t>
  </si>
  <si>
    <t>22</t>
  </si>
  <si>
    <t>-</t>
  </si>
  <si>
    <t>家族類型
不詳</t>
  </si>
  <si>
    <r>
      <t xml:space="preserve">    </t>
    </r>
    <r>
      <rPr>
        <sz val="11"/>
        <color indexed="9"/>
        <rFont val="ＭＳ Ｐゴシック"/>
        <family val="3"/>
      </rPr>
      <t>:</t>
    </r>
    <r>
      <rPr>
        <sz val="11"/>
        <rFont val="ＭＳ Ｐゴシック"/>
        <family val="3"/>
      </rPr>
      <t>人口及び世帯数を示す。</t>
    </r>
  </si>
  <si>
    <t>なお、町丁・字の面積は、少数点以下第３位の四捨五入及び面積不明の区域を除いて</t>
  </si>
  <si>
    <t>いるため、町丁・字の面積の総和は、区市町村の総面積と必ずしも一致しない。</t>
  </si>
  <si>
    <t>第１回</t>
  </si>
  <si>
    <t>第2回</t>
  </si>
  <si>
    <t>第3回</t>
  </si>
  <si>
    <t>第4回</t>
  </si>
  <si>
    <t>第5回</t>
  </si>
  <si>
    <t>第6回</t>
  </si>
  <si>
    <t>第7回</t>
  </si>
  <si>
    <t>第8回</t>
  </si>
  <si>
    <t>第9回</t>
  </si>
  <si>
    <r>
      <t>第21回</t>
    </r>
  </si>
  <si>
    <t>令和２年</t>
  </si>
  <si>
    <t>資料：総務省統計局　令和２年「国勢調査報告」</t>
  </si>
  <si>
    <t>令和２年　「国勢調査」</t>
  </si>
  <si>
    <t>１－１．　人口及び世帯数　（大正９年～令和２年）</t>
  </si>
  <si>
    <t>平成２７年
（組　替）</t>
  </si>
  <si>
    <t>平成２７年～令和２年の人口増減</t>
  </si>
  <si>
    <t>注：人口欄の「平成27年（組替）」は，令和2年10月1日現在の市区町村の境域に基づいて組み替えた平成27年の</t>
  </si>
  <si>
    <t xml:space="preserve">注：面積は国土交通省国土地理院｢令和2年全国都道府県市区町村別面積調｣による。 </t>
  </si>
  <si>
    <t>資料：総務省統計局　令和２年｢国勢調査報告｣</t>
  </si>
  <si>
    <t>資料：総務省統計局　令和２年｢国勢調査報告｣</t>
  </si>
  <si>
    <t>資料：総務省統計局　「令和２年国勢調査小地域集計」</t>
  </si>
  <si>
    <t>令和２年「国勢調査」</t>
  </si>
  <si>
    <t>令和２年　「国勢調査」</t>
  </si>
  <si>
    <t>資料：総務省統計局 　令和２年｢国勢調査報告｣</t>
  </si>
  <si>
    <t>資料：総務省統計局 令和２年｢国勢調査報告｣</t>
  </si>
  <si>
    <t>-</t>
  </si>
  <si>
    <t>資料：総務省統計局 令和２年｢国勢調査報告｣</t>
  </si>
  <si>
    <t>令和</t>
  </si>
  <si>
    <t>（昭和60年～令和２年）</t>
  </si>
  <si>
    <t>（昭和50年～令和２年）</t>
  </si>
  <si>
    <t>令和2年　「国勢調査」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</si>
</sst>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;&quot;△ &quot;#,##0.00"/>
    <numFmt numFmtId="178" formatCode="#,##0.0;&quot;△ &quot;#,##0.0"/>
    <numFmt numFmtId="179" formatCode="0.0;&quot;△ &quot;0.0"/>
    <numFmt numFmtId="180" formatCode="\2\)\ #,###,###,##0.00;\2\)\ \-###,###,##0.00"/>
    <numFmt numFmtId="181" formatCode="##,###,###,##0.0;&quot;-&quot;#,###,###,##0.0"/>
    <numFmt numFmtId="182" formatCode="#,###,###,##0.00;&quot; -&quot;###,###,##0.00"/>
    <numFmt numFmtId="183" formatCode="\4\)\ #,###,###,##0.00;\4\)\ \-###,###,##0.00"/>
    <numFmt numFmtId="184" formatCode="\3\)\4\)\ #,###,###,##0.00;\3\)\4\)\ \-###,###,##0.00"/>
    <numFmt numFmtId="185" formatCode="0_);[Red]\(0\)"/>
    <numFmt numFmtId="186" formatCode="0.00_ "/>
    <numFmt numFmtId="187" formatCode="0.00;[Red]0.00"/>
    <numFmt numFmtId="188" formatCode="#,##0_);[Red]\(#,##0\)"/>
    <numFmt numFmtId="189" formatCode="0.0_ "/>
    <numFmt numFmtId="190" formatCode="0;&quot;△ &quot;0"/>
    <numFmt numFmtId="191" formatCode="###,###,###,##0;&quot;-&quot;##,###,###,##0"/>
    <numFmt numFmtId="192" formatCode="##,###,###,##0;&quot;-&quot;#,###,###,##0"/>
    <numFmt numFmtId="193" formatCode="#,###,###,##0;&quot; -&quot;###,###,##0"/>
    <numFmt numFmtId="194" formatCode="\ ###,###,##0;&quot;-&quot;###,###,##0"/>
    <numFmt numFmtId="195" formatCode="###,###,##0;&quot;-&quot;##,###,##0"/>
    <numFmt numFmtId="196" formatCode="0.E+00"/>
    <numFmt numFmtId="197" formatCode="#,###,##0;&quot; -&quot;###,##0"/>
    <numFmt numFmtId="198" formatCode="##0.0;&quot;-&quot;#0.0"/>
    <numFmt numFmtId="199" formatCode="###,##0;&quot;-&quot;##,##0"/>
    <numFmt numFmtId="200" formatCode="##,###,##0;&quot;-&quot;#,###,##0"/>
    <numFmt numFmtId="201" formatCode="#0.0;&quot;-&quot;0.0"/>
    <numFmt numFmtId="202" formatCode="#,##0_ "/>
    <numFmt numFmtId="203" formatCode="##\ ###\ ##0;&quot;▲ &quot;##\ ###\ ##0;&quot;-&quot;"/>
    <numFmt numFmtId="204" formatCode="###\ ##0;&quot;▲&quot;###\ ##0;&quot;-&quot;"/>
    <numFmt numFmtId="205" formatCode="##0.0;&quot;▲&quot;##0.0;&quot;-&quot;"/>
    <numFmt numFmtId="206" formatCode="#,##0;&quot;▲ &quot;#,##0"/>
    <numFmt numFmtId="207" formatCode="##\ ###\ ##0.0;&quot;▲&quot;##\ ###\ ##0.0;&quot;-&quot;"/>
    <numFmt numFmtId="208" formatCode="0.0_);[Red]\(0.0\)"/>
    <numFmt numFmtId="209" formatCode="0_ "/>
    <numFmt numFmtId="210" formatCode="#\ ###\ ##0;&quot;△ &quot;#\ ##0"/>
    <numFmt numFmtId="211" formatCode="#\ ##0.00_ "/>
    <numFmt numFmtId="212" formatCode="#\ ###\ ##0_ "/>
    <numFmt numFmtId="213" formatCode="#\ ###\ ##0;&quot;▲&quot;#\ ###\ ##0"/>
    <numFmt numFmtId="214" formatCode="#\ ###\ ##0;&quot;▲&quot;###\ ##0"/>
    <numFmt numFmtId="215" formatCode="#\ ##0.00"/>
    <numFmt numFmtId="216" formatCode="##\ ###\ ###\ ##0;&quot;▲&quot;##\ ###\ ###\ ##0;\ &quot;-&quot;"/>
    <numFmt numFmtId="217" formatCode="###\ ##0;&quot;▲&quot;###\ ##0;\ &quot;-&quot;"/>
    <numFmt numFmtId="218" formatCode="##\ ###\ ##0;&quot;▲&quot;##\ ###\ ##0;&quot;-&quot;"/>
    <numFmt numFmtId="219" formatCode="#,##0.0;&quot;▲ &quot;#,##0.0"/>
    <numFmt numFmtId="220" formatCode="0.00;&quot;△ &quot;0.00"/>
    <numFmt numFmtId="221" formatCode="#,##0.00_);[Red]\(#,##0.00\)"/>
    <numFmt numFmtId="222" formatCode="###\ ###\ ##0"/>
    <numFmt numFmtId="223" formatCode="[&lt;=999]000;[&lt;=99999]000\-00;000\-0000"/>
    <numFmt numFmtId="224" formatCode="#,##0_ ;[Red]\-#,##0\ "/>
    <numFmt numFmtId="225" formatCode="#\ ###\ ##0.00;&quot;△ &quot;#\ ##0.00"/>
    <numFmt numFmtId="226" formatCode="#\ ###\ ##0.0;&quot;△ &quot;#\ ##0.0"/>
    <numFmt numFmtId="227" formatCode="#\ ###\ ##0;&quot;△ &quot;#\ ##0;&quot;-&quot;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\ ###\ ##0.0;&quot;△ &quot;#\ ##0.0;&quot;-&quot;"/>
    <numFmt numFmtId="233" formatCode="#,###"/>
    <numFmt numFmtId="234" formatCode="#\ ###\ ##0;&quot;△ &quot;#\ ##0;&quot;- &quot;"/>
    <numFmt numFmtId="235" formatCode="0.00_);[Red]\(0.00\)"/>
    <numFmt numFmtId="236" formatCode="0_);\(0\)"/>
    <numFmt numFmtId="237" formatCode="##\ ###\ ##0.00;&quot;△ &quot;##\ ##0.00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2"/>
      <name val="ＭＳ Ｐ明朝"/>
      <family val="1"/>
    </font>
    <font>
      <b/>
      <sz val="11"/>
      <name val="ＭＳ Ｐ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ゴシック"/>
      <family val="3"/>
    </font>
    <font>
      <sz val="9"/>
      <color indexed="8"/>
      <name val="ＭＳゴシック"/>
      <family val="3"/>
    </font>
    <font>
      <sz val="8"/>
      <color indexed="8"/>
      <name val="ＭＳ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0"/>
      <color theme="1"/>
      <name val="ＭＳゴシック"/>
      <family val="3"/>
    </font>
    <font>
      <sz val="9"/>
      <color theme="1"/>
      <name val="ＭＳゴシック"/>
      <family val="3"/>
    </font>
    <font>
      <sz val="8"/>
      <color theme="1"/>
      <name val="ＭＳ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2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  <xf numFmtId="227" fontId="0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/>
    </xf>
    <xf numFmtId="227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227" fontId="5" fillId="0" borderId="0" xfId="0" applyNumberFormat="1" applyFont="1" applyAlignment="1">
      <alignment/>
    </xf>
    <xf numFmtId="0" fontId="4" fillId="0" borderId="0" xfId="0" applyFont="1" applyBorder="1" applyAlignment="1">
      <alignment horizontal="distributed"/>
    </xf>
    <xf numFmtId="0" fontId="5" fillId="0" borderId="14" xfId="0" applyFont="1" applyBorder="1" applyAlignment="1">
      <alignment horizontal="distributed" vertical="center"/>
    </xf>
    <xf numFmtId="227" fontId="8" fillId="0" borderId="0" xfId="0" applyNumberFormat="1" applyFont="1" applyFill="1" applyAlignment="1">
      <alignment/>
    </xf>
    <xf numFmtId="49" fontId="5" fillId="0" borderId="0" xfId="0" applyNumberFormat="1" applyFont="1" applyAlignment="1">
      <alignment horizontal="distributed"/>
    </xf>
    <xf numFmtId="0" fontId="5" fillId="0" borderId="0" xfId="0" applyFont="1" applyAlignment="1">
      <alignment horizontal="distributed"/>
    </xf>
    <xf numFmtId="227" fontId="5" fillId="0" borderId="0" xfId="0" applyNumberFormat="1" applyFont="1" applyAlignment="1">
      <alignment horizontal="right"/>
    </xf>
    <xf numFmtId="176" fontId="5" fillId="0" borderId="0" xfId="0" applyNumberFormat="1" applyFont="1" applyAlignment="1">
      <alignment/>
    </xf>
    <xf numFmtId="0" fontId="5" fillId="0" borderId="0" xfId="0" applyFont="1" applyAlignment="1">
      <alignment/>
    </xf>
    <xf numFmtId="195" fontId="14" fillId="0" borderId="0" xfId="61" applyNumberFormat="1" applyFont="1" applyFill="1" applyBorder="1" applyAlignment="1" quotePrefix="1">
      <alignment horizontal="right"/>
      <protection/>
    </xf>
    <xf numFmtId="191" fontId="14" fillId="0" borderId="0" xfId="61" applyNumberFormat="1" applyFont="1" applyFill="1" applyBorder="1" applyAlignment="1" quotePrefix="1">
      <alignment horizontal="right"/>
      <protection/>
    </xf>
    <xf numFmtId="192" fontId="14" fillId="0" borderId="0" xfId="61" applyNumberFormat="1" applyFont="1" applyFill="1" applyBorder="1" applyAlignment="1" quotePrefix="1">
      <alignment horizontal="right"/>
      <protection/>
    </xf>
    <xf numFmtId="193" fontId="14" fillId="0" borderId="0" xfId="61" applyNumberFormat="1" applyFont="1" applyFill="1" applyBorder="1" applyAlignment="1" quotePrefix="1">
      <alignment horizontal="right"/>
      <protection/>
    </xf>
    <xf numFmtId="194" fontId="14" fillId="0" borderId="0" xfId="61" applyNumberFormat="1" applyFont="1" applyFill="1" applyBorder="1" applyAlignment="1" quotePrefix="1">
      <alignment horizontal="right"/>
      <protection/>
    </xf>
    <xf numFmtId="194" fontId="14" fillId="0" borderId="0" xfId="61" applyNumberFormat="1" applyFont="1" applyFill="1" applyBorder="1" applyAlignment="1">
      <alignment horizontal="right"/>
      <protection/>
    </xf>
    <xf numFmtId="195" fontId="14" fillId="0" borderId="0" xfId="61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/>
    </xf>
    <xf numFmtId="192" fontId="14" fillId="0" borderId="0" xfId="61" applyNumberFormat="1" applyFont="1" applyFill="1" applyBorder="1" applyAlignment="1" quotePrefix="1">
      <alignment horizontal="right" vertical="top"/>
      <protection/>
    </xf>
    <xf numFmtId="193" fontId="14" fillId="0" borderId="0" xfId="61" applyNumberFormat="1" applyFont="1" applyFill="1" applyBorder="1" applyAlignment="1" quotePrefix="1">
      <alignment horizontal="right" vertical="top"/>
      <protection/>
    </xf>
    <xf numFmtId="192" fontId="14" fillId="0" borderId="0" xfId="61" applyNumberFormat="1" applyFont="1" applyFill="1" applyBorder="1" applyAlignment="1">
      <alignment horizontal="right" vertical="top"/>
      <protection/>
    </xf>
    <xf numFmtId="193" fontId="14" fillId="0" borderId="0" xfId="61" applyNumberFormat="1" applyFont="1" applyFill="1" applyBorder="1" applyAlignment="1">
      <alignment horizontal="right" vertical="top"/>
      <protection/>
    </xf>
    <xf numFmtId="0" fontId="5" fillId="0" borderId="11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/>
    </xf>
    <xf numFmtId="176" fontId="8" fillId="0" borderId="17" xfId="0" applyNumberFormat="1" applyFont="1" applyBorder="1" applyAlignment="1">
      <alignment horizontal="distributed" vertical="center"/>
    </xf>
    <xf numFmtId="176" fontId="6" fillId="0" borderId="0" xfId="0" applyNumberFormat="1" applyFont="1" applyAlignment="1">
      <alignment horizontal="distributed" vertical="center"/>
    </xf>
    <xf numFmtId="176" fontId="6" fillId="0" borderId="0" xfId="0" applyNumberFormat="1" applyFont="1" applyAlignment="1">
      <alignment horizontal="center" vertical="center" shrinkToFi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 shrinkToFit="1"/>
    </xf>
    <xf numFmtId="0" fontId="5" fillId="0" borderId="16" xfId="0" applyFont="1" applyBorder="1" applyAlignment="1">
      <alignment horizontal="distributed" vertical="center" shrinkToFit="1"/>
    </xf>
    <xf numFmtId="0" fontId="5" fillId="0" borderId="0" xfId="0" applyFont="1" applyBorder="1" applyAlignment="1">
      <alignment horizontal="distributed" vertical="center" shrinkToFit="1"/>
    </xf>
    <xf numFmtId="0" fontId="0" fillId="0" borderId="0" xfId="0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0" borderId="0" xfId="0" applyFont="1" applyAlignment="1">
      <alignment/>
    </xf>
    <xf numFmtId="0" fontId="6" fillId="0" borderId="0" xfId="0" applyFont="1" applyAlignment="1">
      <alignment vertic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distributed" vertical="center"/>
    </xf>
    <xf numFmtId="195" fontId="14" fillId="0" borderId="0" xfId="61" applyNumberFormat="1" applyFont="1" applyFill="1" applyBorder="1" applyAlignment="1" quotePrefix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5" fillId="0" borderId="0" xfId="0" applyFont="1" applyAlignment="1">
      <alignment vertical="top"/>
    </xf>
    <xf numFmtId="235" fontId="0" fillId="0" borderId="0" xfId="0" applyNumberFormat="1" applyAlignment="1">
      <alignment horizontal="center"/>
    </xf>
    <xf numFmtId="235" fontId="5" fillId="0" borderId="0" xfId="0" applyNumberFormat="1" applyFont="1" applyAlignment="1">
      <alignment/>
    </xf>
    <xf numFmtId="227" fontId="12" fillId="0" borderId="0" xfId="0" applyNumberFormat="1" applyFont="1" applyBorder="1" applyAlignment="1">
      <alignment vertical="center"/>
    </xf>
    <xf numFmtId="0" fontId="0" fillId="0" borderId="0" xfId="0" applyAlignment="1">
      <alignment horizont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shrinkToFit="1"/>
    </xf>
    <xf numFmtId="0" fontId="16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vertical="center"/>
    </xf>
    <xf numFmtId="0" fontId="17" fillId="0" borderId="13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/>
    </xf>
    <xf numFmtId="0" fontId="0" fillId="0" borderId="0" xfId="0" applyFont="1" applyFill="1" applyBorder="1" applyAlignment="1">
      <alignment/>
    </xf>
    <xf numFmtId="227" fontId="0" fillId="0" borderId="0" xfId="0" applyNumberFormat="1" applyFont="1" applyFill="1" applyBorder="1" applyAlignment="1">
      <alignment horizontal="right"/>
    </xf>
    <xf numFmtId="227" fontId="0" fillId="0" borderId="0" xfId="0" applyNumberFormat="1" applyFont="1" applyFill="1" applyBorder="1" applyAlignment="1">
      <alignment horizontal="right"/>
    </xf>
    <xf numFmtId="210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/>
    </xf>
    <xf numFmtId="0" fontId="5" fillId="0" borderId="15" xfId="0" applyFont="1" applyFill="1" applyBorder="1" applyAlignment="1">
      <alignment horizontal="distributed" vertical="top"/>
    </xf>
    <xf numFmtId="0" fontId="5" fillId="0" borderId="13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top"/>
    </xf>
    <xf numFmtId="0" fontId="5" fillId="0" borderId="22" xfId="0" applyFont="1" applyFill="1" applyBorder="1" applyAlignment="1">
      <alignment horizontal="distributed" vertical="center"/>
    </xf>
    <xf numFmtId="0" fontId="16" fillId="0" borderId="0" xfId="0" applyFont="1" applyFill="1" applyAlignment="1">
      <alignment/>
    </xf>
    <xf numFmtId="227" fontId="5" fillId="0" borderId="17" xfId="0" applyNumberFormat="1" applyFont="1" applyFill="1" applyBorder="1" applyAlignment="1">
      <alignment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227" fontId="6" fillId="0" borderId="0" xfId="0" applyNumberFormat="1" applyFont="1" applyFill="1" applyAlignment="1">
      <alignment/>
    </xf>
    <xf numFmtId="49" fontId="5" fillId="0" borderId="0" xfId="0" applyNumberFormat="1" applyFont="1" applyFill="1" applyBorder="1" applyAlignment="1">
      <alignment horizontal="distributed"/>
    </xf>
    <xf numFmtId="227" fontId="5" fillId="0" borderId="24" xfId="0" applyNumberFormat="1" applyFont="1" applyFill="1" applyBorder="1" applyAlignment="1">
      <alignment/>
    </xf>
    <xf numFmtId="0" fontId="5" fillId="0" borderId="23" xfId="0" applyFont="1" applyFill="1" applyBorder="1" applyAlignment="1">
      <alignment horizontal="center"/>
    </xf>
    <xf numFmtId="0" fontId="5" fillId="0" borderId="2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49" fontId="5" fillId="0" borderId="15" xfId="0" applyNumberFormat="1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25" xfId="0" applyFont="1" applyFill="1" applyBorder="1" applyAlignment="1">
      <alignment/>
    </xf>
    <xf numFmtId="227" fontId="6" fillId="0" borderId="26" xfId="0" applyNumberFormat="1" applyFont="1" applyFill="1" applyBorder="1" applyAlignment="1">
      <alignment/>
    </xf>
    <xf numFmtId="227" fontId="6" fillId="0" borderId="15" xfId="0" applyNumberFormat="1" applyFont="1" applyFill="1" applyBorder="1" applyAlignment="1">
      <alignment/>
    </xf>
    <xf numFmtId="227" fontId="6" fillId="0" borderId="27" xfId="0" applyNumberFormat="1" applyFont="1" applyFill="1" applyBorder="1" applyAlignment="1">
      <alignment/>
    </xf>
    <xf numFmtId="0" fontId="5" fillId="0" borderId="28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distributed"/>
    </xf>
    <xf numFmtId="0" fontId="5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5" fillId="0" borderId="10" xfId="0" applyFont="1" applyFill="1" applyBorder="1" applyAlignment="1">
      <alignment horizontal="distributed" vertical="center"/>
    </xf>
    <xf numFmtId="49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center"/>
    </xf>
    <xf numFmtId="0" fontId="5" fillId="0" borderId="29" xfId="0" applyFont="1" applyFill="1" applyBorder="1" applyAlignment="1">
      <alignment/>
    </xf>
    <xf numFmtId="0" fontId="5" fillId="0" borderId="29" xfId="0" applyFont="1" applyFill="1" applyBorder="1" applyAlignment="1">
      <alignment horizontal="distributed"/>
    </xf>
    <xf numFmtId="0" fontId="5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distributed" vertical="center" wrapText="1"/>
    </xf>
    <xf numFmtId="49" fontId="9" fillId="0" borderId="11" xfId="0" applyNumberFormat="1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176" fontId="5" fillId="0" borderId="0" xfId="0" applyNumberFormat="1" applyFont="1" applyFill="1" applyAlignment="1">
      <alignment/>
    </xf>
    <xf numFmtId="235" fontId="5" fillId="0" borderId="0" xfId="0" applyNumberFormat="1" applyFont="1" applyFill="1" applyAlignment="1">
      <alignment/>
    </xf>
    <xf numFmtId="0" fontId="16" fillId="0" borderId="0" xfId="0" applyFont="1" applyFill="1" applyAlignment="1">
      <alignment vertical="center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distributed"/>
    </xf>
    <xf numFmtId="0" fontId="5" fillId="0" borderId="0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distributed"/>
    </xf>
    <xf numFmtId="0" fontId="11" fillId="0" borderId="11" xfId="0" applyFont="1" applyFill="1" applyBorder="1" applyAlignment="1">
      <alignment horizontal="distributed" vertical="center" wrapText="1"/>
    </xf>
    <xf numFmtId="0" fontId="11" fillId="0" borderId="11" xfId="0" applyFont="1" applyFill="1" applyBorder="1" applyAlignment="1">
      <alignment horizontal="justify" vertical="center" wrapText="1"/>
    </xf>
    <xf numFmtId="227" fontId="10" fillId="0" borderId="29" xfId="0" applyNumberFormat="1" applyFont="1" applyFill="1" applyBorder="1" applyAlignment="1">
      <alignment vertical="center"/>
    </xf>
    <xf numFmtId="227" fontId="10" fillId="0" borderId="17" xfId="0" applyNumberFormat="1" applyFont="1" applyFill="1" applyBorder="1" applyAlignment="1">
      <alignment vertical="center"/>
    </xf>
    <xf numFmtId="227" fontId="10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shrinkToFit="1"/>
    </xf>
    <xf numFmtId="0" fontId="5" fillId="0" borderId="0" xfId="0" applyFont="1" applyFill="1" applyAlignment="1">
      <alignment horizontal="distributed" vertical="center"/>
    </xf>
    <xf numFmtId="0" fontId="6" fillId="0" borderId="0" xfId="0" applyFont="1" applyFill="1" applyAlignment="1">
      <alignment horizontal="distributed" vertical="center" shrinkToFit="1"/>
    </xf>
    <xf numFmtId="0" fontId="0" fillId="0" borderId="0" xfId="0" applyFill="1" applyBorder="1" applyAlignment="1">
      <alignment/>
    </xf>
    <xf numFmtId="0" fontId="6" fillId="0" borderId="13" xfId="0" applyFont="1" applyFill="1" applyBorder="1" applyAlignment="1">
      <alignment horizontal="distributed" vertical="center" shrinkToFit="1"/>
    </xf>
    <xf numFmtId="0" fontId="5" fillId="0" borderId="15" xfId="0" applyFont="1" applyFill="1" applyBorder="1" applyAlignment="1">
      <alignment vertical="center"/>
    </xf>
    <xf numFmtId="0" fontId="6" fillId="0" borderId="25" xfId="0" applyFont="1" applyFill="1" applyBorder="1" applyAlignment="1">
      <alignment horizontal="distributed" vertical="center" shrinkToFit="1"/>
    </xf>
    <xf numFmtId="0" fontId="5" fillId="0" borderId="0" xfId="0" applyFont="1" applyFill="1" applyAlignment="1">
      <alignment shrinkToFit="1"/>
    </xf>
    <xf numFmtId="0" fontId="5" fillId="0" borderId="0" xfId="0" applyFont="1" applyFill="1" applyAlignment="1">
      <alignment/>
    </xf>
    <xf numFmtId="227" fontId="13" fillId="0" borderId="0" xfId="61" applyNumberFormat="1" applyFont="1" applyFill="1" applyBorder="1" applyAlignment="1" quotePrefix="1">
      <alignment horizontal="right" vertical="center"/>
      <protection/>
    </xf>
    <xf numFmtId="0" fontId="6" fillId="0" borderId="0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distributed" vertical="center"/>
    </xf>
    <xf numFmtId="49" fontId="6" fillId="0" borderId="15" xfId="0" applyNumberFormat="1" applyFont="1" applyFill="1" applyBorder="1" applyAlignment="1">
      <alignment horizontal="right" vertical="center"/>
    </xf>
    <xf numFmtId="0" fontId="6" fillId="0" borderId="15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distributed"/>
    </xf>
    <xf numFmtId="0" fontId="6" fillId="0" borderId="15" xfId="0" applyFont="1" applyFill="1" applyBorder="1" applyAlignment="1">
      <alignment horizontal="distributed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210" fontId="8" fillId="0" borderId="17" xfId="0" applyNumberFormat="1" applyFont="1" applyFill="1" applyBorder="1" applyAlignment="1">
      <alignment vertical="center"/>
    </xf>
    <xf numFmtId="210" fontId="8" fillId="0" borderId="0" xfId="0" applyNumberFormat="1" applyFont="1" applyFill="1" applyBorder="1" applyAlignment="1">
      <alignment vertical="center"/>
    </xf>
    <xf numFmtId="210" fontId="8" fillId="0" borderId="26" xfId="0" applyNumberFormat="1" applyFont="1" applyFill="1" applyBorder="1" applyAlignment="1">
      <alignment vertical="center"/>
    </xf>
    <xf numFmtId="210" fontId="8" fillId="0" borderId="15" xfId="0" applyNumberFormat="1" applyFont="1" applyFill="1" applyBorder="1" applyAlignment="1">
      <alignment vertical="center"/>
    </xf>
    <xf numFmtId="210" fontId="5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49" fontId="0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 horizontal="center"/>
    </xf>
    <xf numFmtId="210" fontId="8" fillId="0" borderId="17" xfId="0" applyNumberFormat="1" applyFont="1" applyFill="1" applyBorder="1" applyAlignment="1">
      <alignment/>
    </xf>
    <xf numFmtId="210" fontId="8" fillId="0" borderId="0" xfId="0" applyNumberFormat="1" applyFont="1" applyFill="1" applyAlignment="1">
      <alignment/>
    </xf>
    <xf numFmtId="210" fontId="8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center"/>
    </xf>
    <xf numFmtId="0" fontId="0" fillId="0" borderId="25" xfId="0" applyFont="1" applyFill="1" applyBorder="1" applyAlignment="1">
      <alignment/>
    </xf>
    <xf numFmtId="210" fontId="8" fillId="0" borderId="26" xfId="0" applyNumberFormat="1" applyFont="1" applyFill="1" applyBorder="1" applyAlignment="1">
      <alignment/>
    </xf>
    <xf numFmtId="210" fontId="8" fillId="0" borderId="15" xfId="0" applyNumberFormat="1" applyFont="1" applyFill="1" applyBorder="1" applyAlignment="1">
      <alignment/>
    </xf>
    <xf numFmtId="210" fontId="8" fillId="0" borderId="15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0" fontId="5" fillId="0" borderId="11" xfId="0" applyFont="1" applyFill="1" applyBorder="1" applyAlignment="1">
      <alignment horizontal="distributed"/>
    </xf>
    <xf numFmtId="0" fontId="5" fillId="0" borderId="22" xfId="0" applyFont="1" applyFill="1" applyBorder="1" applyAlignment="1">
      <alignment horizontal="distributed"/>
    </xf>
    <xf numFmtId="0" fontId="0" fillId="0" borderId="3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ont="1" applyFill="1" applyBorder="1" applyAlignment="1">
      <alignment horizontal="distributed" vertical="center"/>
    </xf>
    <xf numFmtId="0" fontId="0" fillId="0" borderId="23" xfId="0" applyFill="1" applyBorder="1" applyAlignment="1">
      <alignment/>
    </xf>
    <xf numFmtId="0" fontId="0" fillId="0" borderId="17" xfId="0" applyFill="1" applyBorder="1" applyAlignment="1">
      <alignment/>
    </xf>
    <xf numFmtId="0" fontId="5" fillId="0" borderId="23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0" fillId="0" borderId="28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vertical="center"/>
    </xf>
    <xf numFmtId="227" fontId="0" fillId="0" borderId="16" xfId="0" applyNumberFormat="1" applyFont="1" applyFill="1" applyBorder="1" applyAlignment="1">
      <alignment horizontal="right" vertical="center"/>
    </xf>
    <xf numFmtId="227" fontId="0" fillId="0" borderId="0" xfId="0" applyNumberFormat="1" applyFont="1" applyFill="1" applyAlignment="1">
      <alignment horizontal="right" vertical="center"/>
    </xf>
    <xf numFmtId="227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210" fontId="5" fillId="0" borderId="0" xfId="0" applyNumberFormat="1" applyFont="1" applyFill="1" applyBorder="1" applyAlignment="1">
      <alignment horizontal="right"/>
    </xf>
    <xf numFmtId="227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>
      <alignment vertical="center"/>
    </xf>
    <xf numFmtId="227" fontId="10" fillId="0" borderId="0" xfId="0" applyNumberFormat="1" applyFont="1" applyFill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210" fontId="0" fillId="0" borderId="0" xfId="0" applyNumberFormat="1" applyFont="1" applyAlignment="1">
      <alignment horizontal="right" vertical="center"/>
    </xf>
    <xf numFmtId="176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220" fontId="0" fillId="0" borderId="0" xfId="0" applyNumberFormat="1" applyFont="1" applyAlignment="1">
      <alignment horizontal="right" vertical="center"/>
    </xf>
    <xf numFmtId="210" fontId="0" fillId="0" borderId="0" xfId="0" applyNumberFormat="1" applyFont="1" applyFill="1" applyBorder="1" applyAlignment="1">
      <alignment horizontal="right" vertical="center"/>
    </xf>
    <xf numFmtId="220" fontId="0" fillId="0" borderId="0" xfId="0" applyNumberFormat="1" applyFont="1" applyFill="1" applyBorder="1" applyAlignment="1">
      <alignment horizontal="right" vertical="center"/>
    </xf>
    <xf numFmtId="210" fontId="0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 vertical="center"/>
    </xf>
    <xf numFmtId="227" fontId="0" fillId="0" borderId="0" xfId="0" applyNumberFormat="1" applyFont="1" applyFill="1" applyAlignment="1">
      <alignment/>
    </xf>
    <xf numFmtId="227" fontId="0" fillId="0" borderId="0" xfId="0" applyNumberFormat="1" applyFont="1" applyFill="1" applyAlignment="1">
      <alignment horizontal="right"/>
    </xf>
    <xf numFmtId="179" fontId="0" fillId="0" borderId="0" xfId="0" applyNumberFormat="1" applyFont="1" applyFill="1" applyAlignment="1">
      <alignment horizontal="right"/>
    </xf>
    <xf numFmtId="226" fontId="0" fillId="0" borderId="0" xfId="0" applyNumberFormat="1" applyFont="1" applyFill="1" applyBorder="1" applyAlignment="1" quotePrefix="1">
      <alignment horizontal="right"/>
    </xf>
    <xf numFmtId="226" fontId="0" fillId="0" borderId="0" xfId="62" applyNumberFormat="1" applyFont="1" applyFill="1" applyAlignment="1" quotePrefix="1">
      <alignment horizontal="right"/>
      <protection/>
    </xf>
    <xf numFmtId="187" fontId="0" fillId="0" borderId="0" xfId="62" applyNumberFormat="1" applyFont="1" applyFill="1" applyAlignment="1" quotePrefix="1">
      <alignment horizontal="right"/>
      <protection/>
    </xf>
    <xf numFmtId="187" fontId="0" fillId="0" borderId="0" xfId="62" applyNumberFormat="1" applyFont="1" applyFill="1" applyBorder="1" applyAlignment="1" quotePrefix="1">
      <alignment horizontal="right"/>
      <protection/>
    </xf>
    <xf numFmtId="179" fontId="0" fillId="0" borderId="0" xfId="0" applyNumberFormat="1" applyFont="1" applyFill="1" applyBorder="1" applyAlignment="1">
      <alignment horizontal="right"/>
    </xf>
    <xf numFmtId="226" fontId="0" fillId="0" borderId="0" xfId="62" applyNumberFormat="1" applyFont="1" applyFill="1" applyBorder="1" applyAlignment="1" quotePrefix="1">
      <alignment horizontal="right"/>
      <protection/>
    </xf>
    <xf numFmtId="185" fontId="0" fillId="0" borderId="0" xfId="0" applyNumberFormat="1" applyFont="1" applyFill="1" applyBorder="1" applyAlignment="1">
      <alignment horizontal="distributed"/>
    </xf>
    <xf numFmtId="185" fontId="0" fillId="0" borderId="0" xfId="0" applyNumberFormat="1" applyFont="1" applyFill="1" applyBorder="1" applyAlignment="1">
      <alignment horizontal="distributed" vertical="center"/>
    </xf>
    <xf numFmtId="227" fontId="19" fillId="0" borderId="0" xfId="0" applyNumberFormat="1" applyFont="1" applyFill="1" applyAlignment="1">
      <alignment vertical="center"/>
    </xf>
    <xf numFmtId="227" fontId="19" fillId="0" borderId="0" xfId="0" applyNumberFormat="1" applyFont="1" applyFill="1" applyAlignment="1">
      <alignment/>
    </xf>
    <xf numFmtId="227" fontId="0" fillId="0" borderId="17" xfId="0" applyNumberFormat="1" applyFont="1" applyFill="1" applyBorder="1" applyAlignment="1">
      <alignment/>
    </xf>
    <xf numFmtId="227" fontId="0" fillId="0" borderId="0" xfId="0" applyNumberFormat="1" applyFont="1" applyFill="1" applyBorder="1" applyAlignment="1">
      <alignment/>
    </xf>
    <xf numFmtId="227" fontId="0" fillId="0" borderId="17" xfId="0" applyNumberFormat="1" applyFont="1" applyFill="1" applyBorder="1" applyAlignment="1">
      <alignment horizontal="right" vertical="center"/>
    </xf>
    <xf numFmtId="227" fontId="0" fillId="0" borderId="26" xfId="0" applyNumberFormat="1" applyFont="1" applyFill="1" applyBorder="1" applyAlignment="1">
      <alignment horizontal="right" vertical="center"/>
    </xf>
    <xf numFmtId="227" fontId="0" fillId="0" borderId="15" xfId="0" applyNumberFormat="1" applyFont="1" applyFill="1" applyBorder="1" applyAlignment="1">
      <alignment horizontal="right" vertical="center"/>
    </xf>
    <xf numFmtId="227" fontId="58" fillId="0" borderId="17" xfId="0" applyNumberFormat="1" applyFont="1" applyFill="1" applyBorder="1" applyAlignment="1">
      <alignment horizontal="right" vertical="center"/>
    </xf>
    <xf numFmtId="227" fontId="58" fillId="0" borderId="0" xfId="0" applyNumberFormat="1" applyFont="1" applyFill="1" applyAlignment="1">
      <alignment horizontal="right" vertical="center"/>
    </xf>
    <xf numFmtId="227" fontId="8" fillId="0" borderId="24" xfId="0" applyNumberFormat="1" applyFont="1" applyFill="1" applyBorder="1" applyAlignment="1">
      <alignment/>
    </xf>
    <xf numFmtId="208" fontId="8" fillId="0" borderId="26" xfId="0" applyNumberFormat="1" applyFont="1" applyFill="1" applyBorder="1" applyAlignment="1">
      <alignment horizontal="right"/>
    </xf>
    <xf numFmtId="208" fontId="8" fillId="0" borderId="15" xfId="0" applyNumberFormat="1" applyFont="1" applyFill="1" applyBorder="1" applyAlignment="1">
      <alignment horizontal="right"/>
    </xf>
    <xf numFmtId="227" fontId="0" fillId="0" borderId="15" xfId="0" applyNumberFormat="1" applyFont="1" applyFill="1" applyBorder="1" applyAlignment="1">
      <alignment horizontal="right"/>
    </xf>
    <xf numFmtId="227" fontId="0" fillId="0" borderId="29" xfId="0" applyNumberFormat="1" applyFont="1" applyFill="1" applyBorder="1" applyAlignment="1">
      <alignment/>
    </xf>
    <xf numFmtId="227" fontId="0" fillId="0" borderId="15" xfId="0" applyNumberFormat="1" applyFont="1" applyFill="1" applyBorder="1" applyAlignment="1">
      <alignment/>
    </xf>
    <xf numFmtId="227" fontId="20" fillId="0" borderId="0" xfId="0" applyNumberFormat="1" applyFont="1" applyFill="1" applyAlignment="1">
      <alignment/>
    </xf>
    <xf numFmtId="227" fontId="20" fillId="0" borderId="0" xfId="0" applyNumberFormat="1" applyFont="1" applyFill="1" applyAlignment="1">
      <alignment vertical="center"/>
    </xf>
    <xf numFmtId="235" fontId="20" fillId="0" borderId="0" xfId="0" applyNumberFormat="1" applyFont="1" applyFill="1" applyAlignment="1">
      <alignment vertical="center"/>
    </xf>
    <xf numFmtId="235" fontId="20" fillId="0" borderId="0" xfId="0" applyNumberFormat="1" applyFont="1" applyFill="1" applyAlignment="1">
      <alignment/>
    </xf>
    <xf numFmtId="227" fontId="10" fillId="0" borderId="0" xfId="0" applyNumberFormat="1" applyFont="1" applyFill="1" applyAlignment="1">
      <alignment/>
    </xf>
    <xf numFmtId="235" fontId="10" fillId="0" borderId="0" xfId="0" applyNumberFormat="1" applyFont="1" applyFill="1" applyAlignment="1">
      <alignment/>
    </xf>
    <xf numFmtId="227" fontId="10" fillId="0" borderId="0" xfId="0" applyNumberFormat="1" applyFont="1" applyFill="1" applyAlignment="1">
      <alignment horizontal="right"/>
    </xf>
    <xf numFmtId="227" fontId="10" fillId="0" borderId="0" xfId="0" applyNumberFormat="1" applyFont="1" applyFill="1" applyAlignment="1">
      <alignment vertical="center"/>
    </xf>
    <xf numFmtId="235" fontId="10" fillId="0" borderId="0" xfId="0" applyNumberFormat="1" applyFont="1" applyFill="1" applyAlignment="1">
      <alignment vertical="center"/>
    </xf>
    <xf numFmtId="227" fontId="10" fillId="0" borderId="26" xfId="0" applyNumberFormat="1" applyFont="1" applyFill="1" applyBorder="1" applyAlignment="1">
      <alignment/>
    </xf>
    <xf numFmtId="227" fontId="10" fillId="0" borderId="15" xfId="0" applyNumberFormat="1" applyFont="1" applyFill="1" applyBorder="1" applyAlignment="1">
      <alignment/>
    </xf>
    <xf numFmtId="235" fontId="10" fillId="0" borderId="15" xfId="0" applyNumberFormat="1" applyFont="1" applyFill="1" applyBorder="1" applyAlignment="1">
      <alignment/>
    </xf>
    <xf numFmtId="176" fontId="10" fillId="0" borderId="17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227" fontId="13" fillId="0" borderId="0" xfId="61" applyNumberFormat="1" applyFont="1" applyFill="1" applyBorder="1" applyAlignment="1">
      <alignment horizontal="right"/>
      <protection/>
    </xf>
    <xf numFmtId="227" fontId="13" fillId="0" borderId="15" xfId="61" applyNumberFormat="1" applyFont="1" applyFill="1" applyBorder="1" applyAlignment="1">
      <alignment horizontal="right"/>
      <protection/>
    </xf>
    <xf numFmtId="227" fontId="0" fillId="0" borderId="16" xfId="0" applyNumberFormat="1" applyFont="1" applyFill="1" applyBorder="1" applyAlignment="1">
      <alignment/>
    </xf>
    <xf numFmtId="227" fontId="0" fillId="0" borderId="26" xfId="0" applyNumberFormat="1" applyFont="1" applyFill="1" applyBorder="1" applyAlignment="1">
      <alignment/>
    </xf>
    <xf numFmtId="210" fontId="8" fillId="0" borderId="16" xfId="0" applyNumberFormat="1" applyFont="1" applyBorder="1" applyAlignment="1">
      <alignment vertical="center"/>
    </xf>
    <xf numFmtId="210" fontId="8" fillId="0" borderId="0" xfId="0" applyNumberFormat="1" applyFont="1" applyAlignment="1">
      <alignment vertical="center"/>
    </xf>
    <xf numFmtId="210" fontId="8" fillId="0" borderId="17" xfId="0" applyNumberFormat="1" applyFont="1" applyBorder="1" applyAlignment="1">
      <alignment vertical="center"/>
    </xf>
    <xf numFmtId="210" fontId="8" fillId="0" borderId="17" xfId="0" applyNumberFormat="1" applyFont="1" applyBorder="1" applyAlignment="1">
      <alignment horizontal="right"/>
    </xf>
    <xf numFmtId="210" fontId="8" fillId="0" borderId="0" xfId="0" applyNumberFormat="1" applyFont="1" applyAlignment="1">
      <alignment/>
    </xf>
    <xf numFmtId="210" fontId="8" fillId="0" borderId="0" xfId="0" applyNumberFormat="1" applyFont="1" applyAlignment="1">
      <alignment horizontal="right"/>
    </xf>
    <xf numFmtId="210" fontId="8" fillId="0" borderId="17" xfId="49" applyNumberFormat="1" applyFont="1" applyFill="1" applyBorder="1" applyAlignment="1">
      <alignment/>
    </xf>
    <xf numFmtId="210" fontId="8" fillId="0" borderId="17" xfId="0" applyNumberFormat="1" applyFont="1" applyFill="1" applyBorder="1" applyAlignment="1">
      <alignment horizontal="right"/>
    </xf>
    <xf numFmtId="210" fontId="8" fillId="0" borderId="0" xfId="0" applyNumberFormat="1" applyFont="1" applyFill="1" applyBorder="1" applyAlignment="1">
      <alignment/>
    </xf>
    <xf numFmtId="210" fontId="8" fillId="0" borderId="0" xfId="0" applyNumberFormat="1" applyFont="1" applyFill="1" applyBorder="1" applyAlignment="1">
      <alignment horizontal="right"/>
    </xf>
    <xf numFmtId="178" fontId="0" fillId="0" borderId="17" xfId="0" applyNumberFormat="1" applyFont="1" applyBorder="1" applyAlignment="1">
      <alignment/>
    </xf>
    <xf numFmtId="178" fontId="0" fillId="0" borderId="0" xfId="0" applyNumberFormat="1" applyFont="1" applyAlignment="1">
      <alignment/>
    </xf>
    <xf numFmtId="178" fontId="0" fillId="0" borderId="0" xfId="0" applyNumberFormat="1" applyFont="1" applyAlignment="1">
      <alignment horizontal="right"/>
    </xf>
    <xf numFmtId="178" fontId="0" fillId="0" borderId="0" xfId="0" applyNumberFormat="1" applyFont="1" applyBorder="1" applyAlignment="1">
      <alignment/>
    </xf>
    <xf numFmtId="178" fontId="0" fillId="0" borderId="17" xfId="0" applyNumberFormat="1" applyFont="1" applyFill="1" applyBorder="1" applyAlignment="1">
      <alignment/>
    </xf>
    <xf numFmtId="178" fontId="0" fillId="0" borderId="0" xfId="0" applyNumberFormat="1" applyFont="1" applyFill="1" applyBorder="1" applyAlignment="1">
      <alignment/>
    </xf>
    <xf numFmtId="178" fontId="0" fillId="0" borderId="26" xfId="0" applyNumberFormat="1" applyFont="1" applyFill="1" applyBorder="1" applyAlignment="1">
      <alignment/>
    </xf>
    <xf numFmtId="178" fontId="0" fillId="0" borderId="15" xfId="0" applyNumberFormat="1" applyFont="1" applyFill="1" applyBorder="1" applyAlignment="1">
      <alignment/>
    </xf>
    <xf numFmtId="0" fontId="5" fillId="0" borderId="29" xfId="0" applyFont="1" applyBorder="1" applyAlignment="1">
      <alignment/>
    </xf>
    <xf numFmtId="227" fontId="19" fillId="0" borderId="0" xfId="0" applyNumberFormat="1" applyFont="1" applyFill="1" applyAlignment="1">
      <alignment horizontal="right"/>
    </xf>
    <xf numFmtId="179" fontId="19" fillId="0" borderId="0" xfId="0" applyNumberFormat="1" applyFont="1" applyFill="1" applyAlignment="1">
      <alignment horizontal="right"/>
    </xf>
    <xf numFmtId="187" fontId="19" fillId="0" borderId="0" xfId="62" applyNumberFormat="1" applyFont="1" applyFill="1" applyAlignment="1" quotePrefix="1">
      <alignment horizontal="right"/>
      <protection/>
    </xf>
    <xf numFmtId="226" fontId="19" fillId="0" borderId="0" xfId="62" applyNumberFormat="1" applyFont="1" applyFill="1" applyAlignment="1" quotePrefix="1">
      <alignment horizontal="right"/>
      <protection/>
    </xf>
    <xf numFmtId="227" fontId="19" fillId="0" borderId="0" xfId="0" applyNumberFormat="1" applyFont="1" applyFill="1" applyAlignment="1">
      <alignment horizontal="right" vertical="center"/>
    </xf>
    <xf numFmtId="179" fontId="19" fillId="0" borderId="0" xfId="0" applyNumberFormat="1" applyFont="1" applyFill="1" applyAlignment="1">
      <alignment horizontal="right" vertical="center"/>
    </xf>
    <xf numFmtId="226" fontId="19" fillId="0" borderId="0" xfId="0" applyNumberFormat="1" applyFont="1" applyFill="1" applyBorder="1" applyAlignment="1" quotePrefix="1">
      <alignment horizontal="right" vertical="center"/>
    </xf>
    <xf numFmtId="226" fontId="19" fillId="0" borderId="0" xfId="0" applyNumberFormat="1" applyFont="1" applyFill="1" applyBorder="1" applyAlignment="1" quotePrefix="1">
      <alignment horizontal="righ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9" xfId="0" applyBorder="1" applyAlignment="1">
      <alignment/>
    </xf>
    <xf numFmtId="0" fontId="5" fillId="0" borderId="29" xfId="0" applyFont="1" applyBorder="1" applyAlignment="1">
      <alignment horizontal="distributed" vertical="center"/>
    </xf>
    <xf numFmtId="0" fontId="0" fillId="0" borderId="25" xfId="0" applyFont="1" applyFill="1" applyBorder="1" applyAlignment="1">
      <alignment horizontal="center" vertical="center"/>
    </xf>
    <xf numFmtId="227" fontId="0" fillId="0" borderId="0" xfId="0" applyNumberFormat="1" applyAlignment="1">
      <alignment/>
    </xf>
    <xf numFmtId="37" fontId="59" fillId="0" borderId="0" xfId="0" applyNumberFormat="1" applyFont="1" applyAlignment="1">
      <alignment horizontal="right" vertical="top"/>
    </xf>
    <xf numFmtId="227" fontId="59" fillId="0" borderId="0" xfId="0" applyNumberFormat="1" applyFont="1" applyAlignment="1">
      <alignment horizontal="right" vertical="top"/>
    </xf>
    <xf numFmtId="227" fontId="59" fillId="0" borderId="0" xfId="0" applyNumberFormat="1" applyFont="1" applyAlignment="1" quotePrefix="1">
      <alignment horizontal="right" vertical="top"/>
    </xf>
    <xf numFmtId="227" fontId="5" fillId="0" borderId="29" xfId="0" applyNumberFormat="1" applyFont="1" applyBorder="1" applyAlignment="1">
      <alignment/>
    </xf>
    <xf numFmtId="227" fontId="5" fillId="0" borderId="29" xfId="0" applyNumberFormat="1" applyFont="1" applyFill="1" applyBorder="1" applyAlignment="1">
      <alignment/>
    </xf>
    <xf numFmtId="37" fontId="60" fillId="0" borderId="0" xfId="0" applyNumberFormat="1" applyFont="1" applyAlignment="1">
      <alignment horizontal="right" vertical="center"/>
    </xf>
    <xf numFmtId="37" fontId="60" fillId="0" borderId="0" xfId="0" applyNumberFormat="1" applyFont="1" applyAlignment="1" quotePrefix="1">
      <alignment horizontal="right" vertical="center"/>
    </xf>
    <xf numFmtId="227" fontId="10" fillId="0" borderId="15" xfId="0" applyNumberFormat="1" applyFont="1" applyFill="1" applyBorder="1" applyAlignment="1">
      <alignment vertical="center"/>
    </xf>
    <xf numFmtId="227" fontId="10" fillId="0" borderId="15" xfId="0" applyNumberFormat="1" applyFont="1" applyFill="1" applyBorder="1" applyAlignment="1">
      <alignment horizontal="right" vertical="center"/>
    </xf>
    <xf numFmtId="227" fontId="10" fillId="0" borderId="16" xfId="0" applyNumberFormat="1" applyFont="1" applyFill="1" applyBorder="1" applyAlignment="1">
      <alignment vertical="center"/>
    </xf>
    <xf numFmtId="37" fontId="61" fillId="0" borderId="0" xfId="0" applyNumberFormat="1" applyFont="1" applyAlignment="1">
      <alignment horizontal="right" vertical="center"/>
    </xf>
    <xf numFmtId="227" fontId="12" fillId="0" borderId="0" xfId="61" applyNumberFormat="1" applyFont="1" applyFill="1" applyBorder="1" applyAlignment="1" quotePrefix="1">
      <alignment horizontal="right"/>
      <protection/>
    </xf>
    <xf numFmtId="227" fontId="12" fillId="0" borderId="0" xfId="61" applyNumberFormat="1" applyFont="1" applyFill="1" applyBorder="1" applyAlignment="1">
      <alignment horizontal="right"/>
      <protection/>
    </xf>
    <xf numFmtId="227" fontId="12" fillId="0" borderId="15" xfId="61" applyNumberFormat="1" applyFont="1" applyFill="1" applyBorder="1" applyAlignment="1">
      <alignment horizontal="right"/>
      <protection/>
    </xf>
    <xf numFmtId="227" fontId="12" fillId="0" borderId="15" xfId="61" applyNumberFormat="1" applyFont="1" applyFill="1" applyBorder="1" applyAlignment="1" quotePrefix="1">
      <alignment horizontal="right"/>
      <protection/>
    </xf>
    <xf numFmtId="227" fontId="12" fillId="0" borderId="17" xfId="61" applyNumberFormat="1" applyFont="1" applyFill="1" applyBorder="1" applyAlignment="1" quotePrefix="1">
      <alignment horizontal="right"/>
      <protection/>
    </xf>
    <xf numFmtId="227" fontId="12" fillId="0" borderId="26" xfId="61" applyNumberFormat="1" applyFont="1" applyFill="1" applyBorder="1" applyAlignment="1" quotePrefix="1">
      <alignment horizontal="right"/>
      <protection/>
    </xf>
    <xf numFmtId="0" fontId="0" fillId="0" borderId="15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49" fontId="0" fillId="0" borderId="15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78" fontId="5" fillId="0" borderId="15" xfId="42" applyNumberFormat="1" applyFont="1" applyBorder="1" applyAlignment="1">
      <alignment/>
    </xf>
    <xf numFmtId="227" fontId="8" fillId="0" borderId="0" xfId="0" applyNumberFormat="1" applyFont="1" applyFill="1" applyAlignment="1">
      <alignment vertical="center"/>
    </xf>
    <xf numFmtId="227" fontId="8" fillId="0" borderId="0" xfId="0" applyNumberFormat="1" applyFont="1" applyFill="1" applyAlignment="1">
      <alignment horizontal="right"/>
    </xf>
    <xf numFmtId="227" fontId="8" fillId="0" borderId="15" xfId="0" applyNumberFormat="1" applyFont="1" applyFill="1" applyBorder="1" applyAlignment="1">
      <alignment/>
    </xf>
    <xf numFmtId="227" fontId="8" fillId="0" borderId="16" xfId="0" applyNumberFormat="1" applyFont="1" applyFill="1" applyBorder="1" applyAlignment="1">
      <alignment vertical="center"/>
    </xf>
    <xf numFmtId="227" fontId="8" fillId="0" borderId="17" xfId="0" applyNumberFormat="1" applyFont="1" applyFill="1" applyBorder="1" applyAlignment="1">
      <alignment/>
    </xf>
    <xf numFmtId="227" fontId="8" fillId="0" borderId="17" xfId="0" applyNumberFormat="1" applyFont="1" applyFill="1" applyBorder="1" applyAlignment="1">
      <alignment horizontal="right"/>
    </xf>
    <xf numFmtId="227" fontId="8" fillId="0" borderId="26" xfId="0" applyNumberFormat="1" applyFont="1" applyFill="1" applyBorder="1" applyAlignment="1">
      <alignment/>
    </xf>
    <xf numFmtId="227" fontId="8" fillId="0" borderId="29" xfId="0" applyNumberFormat="1" applyFont="1" applyFill="1" applyBorder="1" applyAlignment="1">
      <alignment vertical="center"/>
    </xf>
    <xf numFmtId="227" fontId="8" fillId="0" borderId="12" xfId="0" applyNumberFormat="1" applyFont="1" applyFill="1" applyBorder="1" applyAlignment="1">
      <alignment vertical="center"/>
    </xf>
    <xf numFmtId="37" fontId="21" fillId="0" borderId="0" xfId="0" applyNumberFormat="1" applyFont="1" applyBorder="1" applyAlignment="1" quotePrefix="1">
      <alignment horizontal="right" vertical="center"/>
    </xf>
    <xf numFmtId="37" fontId="21" fillId="0" borderId="0" xfId="0" applyNumberFormat="1" applyFont="1" applyBorder="1" applyAlignment="1">
      <alignment horizontal="right" vertical="center"/>
    </xf>
    <xf numFmtId="37" fontId="21" fillId="0" borderId="13" xfId="0" applyNumberFormat="1" applyFont="1" applyBorder="1" applyAlignment="1" quotePrefix="1">
      <alignment horizontal="right" vertical="center"/>
    </xf>
    <xf numFmtId="37" fontId="21" fillId="0" borderId="13" xfId="0" applyNumberFormat="1" applyFont="1" applyBorder="1" applyAlignment="1">
      <alignment horizontal="right" vertical="center"/>
    </xf>
    <xf numFmtId="37" fontId="21" fillId="0" borderId="15" xfId="0" applyNumberFormat="1" applyFont="1" applyBorder="1" applyAlignment="1">
      <alignment horizontal="right" vertical="center"/>
    </xf>
    <xf numFmtId="37" fontId="21" fillId="0" borderId="15" xfId="0" applyNumberFormat="1" applyFont="1" applyBorder="1" applyAlignment="1" quotePrefix="1">
      <alignment horizontal="right" vertical="center"/>
    </xf>
    <xf numFmtId="37" fontId="21" fillId="0" borderId="25" xfId="0" applyNumberFormat="1" applyFont="1" applyBorder="1" applyAlignment="1" quotePrefix="1">
      <alignment horizontal="right" vertical="center"/>
    </xf>
    <xf numFmtId="37" fontId="21" fillId="0" borderId="0" xfId="0" applyNumberFormat="1" applyFont="1" applyAlignment="1" quotePrefix="1">
      <alignment horizontal="right" vertical="center"/>
    </xf>
    <xf numFmtId="37" fontId="21" fillId="0" borderId="0" xfId="0" applyNumberFormat="1" applyFont="1" applyAlignment="1">
      <alignment horizontal="right" vertical="center"/>
    </xf>
    <xf numFmtId="227" fontId="8" fillId="0" borderId="0" xfId="0" applyNumberFormat="1" applyFont="1" applyFill="1" applyAlignment="1">
      <alignment horizontal="right" vertical="center"/>
    </xf>
    <xf numFmtId="227" fontId="8" fillId="0" borderId="15" xfId="0" applyNumberFormat="1" applyFont="1" applyFill="1" applyBorder="1" applyAlignment="1">
      <alignment horizontal="right" vertical="center"/>
    </xf>
    <xf numFmtId="225" fontId="19" fillId="0" borderId="0" xfId="62" applyNumberFormat="1" applyFont="1" applyFill="1" applyBorder="1" applyAlignment="1" quotePrefix="1">
      <alignment horizontal="right" vertical="center"/>
      <protection/>
    </xf>
    <xf numFmtId="225" fontId="19" fillId="0" borderId="0" xfId="62" applyNumberFormat="1" applyFont="1" applyFill="1" applyBorder="1" applyAlignment="1" quotePrefix="1">
      <alignment horizontal="right"/>
      <protection/>
    </xf>
    <xf numFmtId="225" fontId="0" fillId="0" borderId="0" xfId="62" applyNumberFormat="1" applyFont="1" applyFill="1" applyBorder="1" applyAlignment="1" quotePrefix="1">
      <alignment horizontal="right"/>
      <protection/>
    </xf>
    <xf numFmtId="225" fontId="0" fillId="0" borderId="0" xfId="62" applyNumberFormat="1" applyFont="1" applyFill="1" applyAlignment="1" quotePrefix="1">
      <alignment horizontal="right"/>
      <protection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5" fillId="0" borderId="31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wrapText="1"/>
    </xf>
    <xf numFmtId="0" fontId="0" fillId="0" borderId="26" xfId="0" applyBorder="1" applyAlignment="1">
      <alignment horizontal="distributed" wrapText="1"/>
    </xf>
    <xf numFmtId="0" fontId="5" fillId="0" borderId="33" xfId="0" applyFont="1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distributed"/>
    </xf>
    <xf numFmtId="0" fontId="0" fillId="0" borderId="13" xfId="0" applyFill="1" applyBorder="1" applyAlignment="1">
      <alignment horizontal="distributed"/>
    </xf>
    <xf numFmtId="0" fontId="5" fillId="0" borderId="18" xfId="0" applyFont="1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16" fillId="0" borderId="0" xfId="0" applyFont="1" applyFill="1" applyBorder="1" applyAlignment="1">
      <alignment horizontal="distributed"/>
    </xf>
    <xf numFmtId="0" fontId="16" fillId="0" borderId="13" xfId="0" applyFont="1" applyFill="1" applyBorder="1" applyAlignment="1">
      <alignment horizontal="distributed"/>
    </xf>
    <xf numFmtId="0" fontId="16" fillId="0" borderId="0" xfId="0" applyFont="1" applyFill="1" applyBorder="1" applyAlignment="1">
      <alignment horizontal="distributed" vertical="center"/>
    </xf>
    <xf numFmtId="0" fontId="16" fillId="0" borderId="0" xfId="0" applyFont="1" applyFill="1" applyAlignment="1">
      <alignment horizontal="distributed" vertical="center"/>
    </xf>
    <xf numFmtId="0" fontId="16" fillId="0" borderId="13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32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4" fillId="0" borderId="0" xfId="0" applyFont="1" applyFill="1" applyAlignment="1">
      <alignment horizontal="center"/>
    </xf>
    <xf numFmtId="0" fontId="5" fillId="0" borderId="20" xfId="0" applyFont="1" applyFill="1" applyBorder="1" applyAlignment="1">
      <alignment horizontal="distributed" vertical="center" wrapText="1"/>
    </xf>
    <xf numFmtId="0" fontId="5" fillId="0" borderId="34" xfId="0" applyFont="1" applyFill="1" applyBorder="1" applyAlignment="1">
      <alignment horizontal="distributed" vertical="center" wrapText="1"/>
    </xf>
    <xf numFmtId="0" fontId="5" fillId="0" borderId="15" xfId="0" applyFont="1" applyFill="1" applyBorder="1" applyAlignment="1">
      <alignment horizontal="distributed" vertical="center" wrapText="1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/>
    </xf>
    <xf numFmtId="0" fontId="5" fillId="0" borderId="18" xfId="0" applyFont="1" applyFill="1" applyBorder="1" applyAlignment="1">
      <alignment horizontal="distributed"/>
    </xf>
    <xf numFmtId="0" fontId="5" fillId="0" borderId="35" xfId="0" applyFont="1" applyFill="1" applyBorder="1" applyAlignment="1">
      <alignment horizontal="distributed" vertical="center" wrapText="1"/>
    </xf>
    <xf numFmtId="0" fontId="5" fillId="0" borderId="28" xfId="0" applyFont="1" applyFill="1" applyBorder="1" applyAlignment="1">
      <alignment horizontal="distributed" vertical="center" wrapText="1"/>
    </xf>
    <xf numFmtId="0" fontId="0" fillId="0" borderId="29" xfId="0" applyFont="1" applyFill="1" applyBorder="1" applyAlignment="1">
      <alignment horizontal="distributed" vertical="center"/>
    </xf>
    <xf numFmtId="49" fontId="4" fillId="0" borderId="0" xfId="0" applyNumberFormat="1" applyFont="1" applyAlignment="1">
      <alignment horizontal="center"/>
    </xf>
    <xf numFmtId="0" fontId="5" fillId="0" borderId="23" xfId="0" applyFont="1" applyFill="1" applyBorder="1" applyAlignment="1">
      <alignment horizontal="distributed"/>
    </xf>
    <xf numFmtId="0" fontId="5" fillId="0" borderId="13" xfId="0" applyFont="1" applyFill="1" applyBorder="1" applyAlignment="1">
      <alignment horizontal="distributed"/>
    </xf>
    <xf numFmtId="49" fontId="0" fillId="0" borderId="29" xfId="0" applyNumberFormat="1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49" fontId="5" fillId="0" borderId="14" xfId="0" applyNumberFormat="1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49" fontId="5" fillId="0" borderId="36" xfId="0" applyNumberFormat="1" applyFont="1" applyBorder="1" applyAlignment="1">
      <alignment horizontal="distributed" vertical="center"/>
    </xf>
    <xf numFmtId="0" fontId="5" fillId="0" borderId="28" xfId="0" applyFont="1" applyFill="1" applyBorder="1" applyAlignment="1">
      <alignment horizontal="distributed"/>
    </xf>
    <xf numFmtId="0" fontId="5" fillId="0" borderId="15" xfId="0" applyFont="1" applyFill="1" applyBorder="1" applyAlignment="1">
      <alignment horizontal="distributed"/>
    </xf>
    <xf numFmtId="0" fontId="5" fillId="0" borderId="25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49" fontId="5" fillId="0" borderId="0" xfId="0" applyNumberFormat="1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/>
    </xf>
    <xf numFmtId="0" fontId="0" fillId="0" borderId="25" xfId="0" applyFill="1" applyBorder="1" applyAlignment="1">
      <alignment horizontal="distributed"/>
    </xf>
    <xf numFmtId="0" fontId="4" fillId="0" borderId="0" xfId="0" applyFont="1" applyBorder="1" applyAlignment="1">
      <alignment horizontal="center"/>
    </xf>
    <xf numFmtId="49" fontId="5" fillId="0" borderId="19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31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227" fontId="5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distributed"/>
    </xf>
    <xf numFmtId="0" fontId="6" fillId="0" borderId="13" xfId="0" applyFont="1" applyFill="1" applyBorder="1" applyAlignment="1">
      <alignment horizontal="distributed"/>
    </xf>
    <xf numFmtId="0" fontId="9" fillId="0" borderId="10" xfId="0" applyFont="1" applyFill="1" applyBorder="1" applyAlignment="1">
      <alignment horizontal="distributed" vertical="center" wrapText="1"/>
    </xf>
    <xf numFmtId="0" fontId="9" fillId="0" borderId="11" xfId="0" applyFont="1" applyFill="1" applyBorder="1" applyAlignment="1">
      <alignment horizontal="distributed" vertical="center" wrapText="1"/>
    </xf>
    <xf numFmtId="0" fontId="9" fillId="0" borderId="10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13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horizontal="distributed"/>
    </xf>
    <xf numFmtId="0" fontId="17" fillId="0" borderId="13" xfId="0" applyFont="1" applyFill="1" applyBorder="1" applyAlignment="1">
      <alignment horizontal="distributed"/>
    </xf>
    <xf numFmtId="0" fontId="9" fillId="0" borderId="18" xfId="0" applyFont="1" applyFill="1" applyBorder="1" applyAlignment="1">
      <alignment horizontal="distributed" vertical="center" wrapText="1"/>
    </xf>
    <xf numFmtId="0" fontId="9" fillId="0" borderId="22" xfId="0" applyFont="1" applyFill="1" applyBorder="1" applyAlignment="1">
      <alignment horizontal="distributed" vertical="center" wrapText="1"/>
    </xf>
    <xf numFmtId="235" fontId="9" fillId="0" borderId="10" xfId="0" applyNumberFormat="1" applyFont="1" applyFill="1" applyBorder="1" applyAlignment="1">
      <alignment horizontal="distributed" vertical="center" wrapText="1"/>
    </xf>
    <xf numFmtId="235" fontId="9" fillId="0" borderId="11" xfId="0" applyNumberFormat="1" applyFont="1" applyFill="1" applyBorder="1" applyAlignment="1">
      <alignment horizontal="distributed" vertical="center" wrapText="1"/>
    </xf>
    <xf numFmtId="0" fontId="11" fillId="0" borderId="33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1" fillId="0" borderId="32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distributed" vertical="center"/>
    </xf>
    <xf numFmtId="0" fontId="12" fillId="0" borderId="37" xfId="0" applyFont="1" applyFill="1" applyBorder="1" applyAlignment="1">
      <alignment horizontal="distributed" vertical="center"/>
    </xf>
    <xf numFmtId="0" fontId="12" fillId="0" borderId="21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0" fontId="11" fillId="0" borderId="14" xfId="0" applyFont="1" applyFill="1" applyBorder="1" applyAlignment="1">
      <alignment horizontal="distributed" vertical="center"/>
    </xf>
    <xf numFmtId="0" fontId="11" fillId="0" borderId="19" xfId="0" applyFont="1" applyFill="1" applyBorder="1" applyAlignment="1">
      <alignment horizontal="distributed" vertical="center"/>
    </xf>
    <xf numFmtId="0" fontId="11" fillId="0" borderId="38" xfId="0" applyFont="1" applyFill="1" applyBorder="1" applyAlignment="1">
      <alignment horizontal="distributed" vertical="center"/>
    </xf>
    <xf numFmtId="0" fontId="11" fillId="0" borderId="22" xfId="0" applyFont="1" applyFill="1" applyBorder="1" applyAlignment="1">
      <alignment horizontal="distributed" vertical="center"/>
    </xf>
    <xf numFmtId="0" fontId="11" fillId="0" borderId="39" xfId="0" applyFont="1" applyFill="1" applyBorder="1" applyAlignment="1">
      <alignment horizontal="distributed" vertical="center"/>
    </xf>
    <xf numFmtId="0" fontId="11" fillId="0" borderId="31" xfId="0" applyFont="1" applyFill="1" applyBorder="1" applyAlignment="1">
      <alignment horizontal="distributed" vertical="center"/>
    </xf>
    <xf numFmtId="0" fontId="6" fillId="0" borderId="20" xfId="0" applyFont="1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0" fontId="8" fillId="0" borderId="0" xfId="0" applyFont="1" applyFill="1" applyAlignment="1">
      <alignment horizontal="distributed" vertical="center"/>
    </xf>
    <xf numFmtId="0" fontId="8" fillId="0" borderId="13" xfId="0" applyFont="1" applyFill="1" applyBorder="1" applyAlignment="1">
      <alignment horizontal="distributed" vertical="center"/>
    </xf>
    <xf numFmtId="0" fontId="8" fillId="0" borderId="15" xfId="0" applyFont="1" applyFill="1" applyBorder="1" applyAlignment="1">
      <alignment horizontal="distributed" vertical="center"/>
    </xf>
    <xf numFmtId="0" fontId="8" fillId="0" borderId="25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29" xfId="0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vertical="center"/>
    </xf>
    <xf numFmtId="0" fontId="11" fillId="0" borderId="32" xfId="0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26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0" fontId="5" fillId="0" borderId="31" xfId="0" applyFont="1" applyFill="1" applyBorder="1" applyAlignment="1">
      <alignment horizontal="distributed" vertical="center"/>
    </xf>
    <xf numFmtId="0" fontId="0" fillId="0" borderId="0" xfId="0" applyAlignment="1">
      <alignment/>
    </xf>
    <xf numFmtId="0" fontId="0" fillId="0" borderId="29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distributed"/>
    </xf>
    <xf numFmtId="0" fontId="0" fillId="0" borderId="0" xfId="0" applyFont="1" applyFill="1" applyAlignment="1">
      <alignment horizontal="distributed"/>
    </xf>
    <xf numFmtId="0" fontId="0" fillId="0" borderId="13" xfId="0" applyFont="1" applyFill="1" applyBorder="1" applyAlignment="1">
      <alignment horizontal="distributed"/>
    </xf>
    <xf numFmtId="0" fontId="4" fillId="0" borderId="0" xfId="0" applyFont="1" applyAlignment="1">
      <alignment horizontal="distributed"/>
    </xf>
    <xf numFmtId="0" fontId="5" fillId="0" borderId="1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5" fillId="0" borderId="39" xfId="0" applyFont="1" applyBorder="1" applyAlignment="1">
      <alignment horizontal="distributed" vertical="center"/>
    </xf>
    <xf numFmtId="0" fontId="5" fillId="0" borderId="18" xfId="0" applyFont="1" applyBorder="1" applyAlignment="1">
      <alignment horizontal="distributed" vertical="center"/>
    </xf>
    <xf numFmtId="0" fontId="5" fillId="0" borderId="1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0" fillId="0" borderId="17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0" fontId="10" fillId="0" borderId="0" xfId="0" applyFont="1" applyFill="1" applyAlignment="1">
      <alignment horizontal="distributed"/>
    </xf>
    <xf numFmtId="0" fontId="5" fillId="0" borderId="20" xfId="0" applyFont="1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0" fillId="0" borderId="11" xfId="0" applyBorder="1" applyAlignment="1">
      <alignment/>
    </xf>
    <xf numFmtId="0" fontId="5" fillId="0" borderId="22" xfId="0" applyFont="1" applyBorder="1" applyAlignment="1">
      <alignment horizontal="distributed" vertical="center"/>
    </xf>
    <xf numFmtId="0" fontId="0" fillId="0" borderId="22" xfId="0" applyBorder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5" fillId="0" borderId="19" xfId="0" applyFont="1" applyFill="1" applyBorder="1" applyAlignment="1">
      <alignment horizontal="distributed"/>
    </xf>
    <xf numFmtId="0" fontId="5" fillId="0" borderId="32" xfId="0" applyFont="1" applyFill="1" applyBorder="1" applyAlignment="1">
      <alignment horizontal="distributed" vertical="center"/>
    </xf>
    <xf numFmtId="0" fontId="0" fillId="0" borderId="26" xfId="0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標準_第7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7"/>
  <sheetViews>
    <sheetView tabSelected="1"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B2" sqref="B2"/>
    </sheetView>
  </sheetViews>
  <sheetFormatPr defaultColWidth="9.00390625" defaultRowHeight="13.5"/>
  <cols>
    <col min="1" max="1" width="9.625" style="0" customWidth="1"/>
    <col min="2" max="6" width="10.625" style="0" customWidth="1"/>
    <col min="7" max="7" width="9.125" style="0" customWidth="1"/>
    <col min="8" max="8" width="9.625" style="0" customWidth="1"/>
  </cols>
  <sheetData>
    <row r="1" spans="1:14" ht="16.5" customHeight="1">
      <c r="A1" s="381" t="s">
        <v>327</v>
      </c>
      <c r="B1" s="382"/>
      <c r="C1" s="382"/>
      <c r="D1" s="382"/>
      <c r="E1" s="382"/>
      <c r="F1" s="382"/>
      <c r="G1" s="382"/>
      <c r="H1" s="382"/>
      <c r="I1" s="382"/>
      <c r="J1" s="1"/>
      <c r="K1" s="1"/>
      <c r="L1" s="1"/>
      <c r="M1" s="1"/>
      <c r="N1" s="1"/>
    </row>
    <row r="2" spans="1:14" ht="16.5" customHeight="1">
      <c r="A2" s="64"/>
      <c r="B2" s="65"/>
      <c r="C2" s="65"/>
      <c r="D2" s="65"/>
      <c r="E2" s="65"/>
      <c r="F2" s="65"/>
      <c r="G2" s="65"/>
      <c r="H2" s="65"/>
      <c r="I2" s="65"/>
      <c r="J2" s="1"/>
      <c r="K2" s="1"/>
      <c r="L2" s="1"/>
      <c r="M2" s="1"/>
      <c r="N2" s="1"/>
    </row>
    <row r="3" spans="1:3" s="11" customFormat="1" ht="18" customHeight="1" thickBot="1">
      <c r="A3" s="70" t="s">
        <v>22</v>
      </c>
      <c r="C3" s="71" t="s">
        <v>326</v>
      </c>
    </row>
    <row r="4" spans="1:13" ht="15" customHeight="1" thickTop="1">
      <c r="A4" s="385" t="s">
        <v>23</v>
      </c>
      <c r="B4" s="383"/>
      <c r="C4" s="383" t="s">
        <v>24</v>
      </c>
      <c r="D4" s="383"/>
      <c r="E4" s="383"/>
      <c r="F4" s="383" t="s">
        <v>25</v>
      </c>
      <c r="G4" s="383"/>
      <c r="H4" s="383" t="s">
        <v>26</v>
      </c>
      <c r="I4" s="387" t="s">
        <v>27</v>
      </c>
      <c r="J4" s="1"/>
      <c r="K4" s="1"/>
      <c r="L4" s="1"/>
      <c r="M4" s="1"/>
    </row>
    <row r="5" spans="1:13" ht="15" customHeight="1">
      <c r="A5" s="386"/>
      <c r="B5" s="384"/>
      <c r="C5" s="3" t="s">
        <v>28</v>
      </c>
      <c r="D5" s="3" t="s">
        <v>29</v>
      </c>
      <c r="E5" s="3" t="s">
        <v>30</v>
      </c>
      <c r="F5" s="4" t="s">
        <v>302</v>
      </c>
      <c r="G5" s="4" t="s">
        <v>303</v>
      </c>
      <c r="H5" s="384"/>
      <c r="I5" s="388"/>
      <c r="J5" s="1"/>
      <c r="K5" s="1"/>
      <c r="L5" s="1"/>
      <c r="M5" s="1"/>
    </row>
    <row r="6" spans="1:13" ht="15" customHeight="1">
      <c r="A6" s="5"/>
      <c r="B6" s="6"/>
      <c r="C6" s="238"/>
      <c r="D6" s="238"/>
      <c r="E6" s="238"/>
      <c r="F6" s="239"/>
      <c r="G6" s="240" t="s">
        <v>298</v>
      </c>
      <c r="H6" s="238"/>
      <c r="I6" s="238"/>
      <c r="J6" s="1"/>
      <c r="K6" s="1"/>
      <c r="L6" s="1"/>
      <c r="M6" s="1"/>
    </row>
    <row r="7" spans="1:13" ht="21" customHeight="1">
      <c r="A7" s="5" t="s">
        <v>314</v>
      </c>
      <c r="B7" s="8" t="s">
        <v>31</v>
      </c>
      <c r="C7" s="241">
        <v>254324</v>
      </c>
      <c r="D7" s="241">
        <v>134226</v>
      </c>
      <c r="E7" s="241">
        <v>120098</v>
      </c>
      <c r="F7" s="242" t="s">
        <v>0</v>
      </c>
      <c r="G7" s="243" t="s">
        <v>0</v>
      </c>
      <c r="H7" s="241">
        <v>55935</v>
      </c>
      <c r="I7" s="244">
        <v>4.546777509609368</v>
      </c>
      <c r="J7" s="1"/>
      <c r="K7" s="1"/>
      <c r="L7" s="1"/>
      <c r="M7" s="1"/>
    </row>
    <row r="8" spans="1:13" ht="21" customHeight="1">
      <c r="A8" s="5" t="s">
        <v>315</v>
      </c>
      <c r="B8" s="8" t="s">
        <v>1</v>
      </c>
      <c r="C8" s="241">
        <v>273384</v>
      </c>
      <c r="D8" s="241">
        <v>146304</v>
      </c>
      <c r="E8" s="241">
        <v>127080</v>
      </c>
      <c r="F8" s="241">
        <v>19060</v>
      </c>
      <c r="G8" s="244">
        <v>7.49437725106557</v>
      </c>
      <c r="H8" s="241">
        <v>62250</v>
      </c>
      <c r="I8" s="244">
        <v>4.391710843373494</v>
      </c>
      <c r="J8" s="1"/>
      <c r="K8" s="1"/>
      <c r="L8" s="1"/>
      <c r="M8" s="1"/>
    </row>
    <row r="9" spans="1:13" ht="21" customHeight="1">
      <c r="A9" s="5" t="s">
        <v>316</v>
      </c>
      <c r="B9" s="8" t="s">
        <v>32</v>
      </c>
      <c r="C9" s="241">
        <v>319786</v>
      </c>
      <c r="D9" s="241">
        <v>170539</v>
      </c>
      <c r="E9" s="241">
        <v>149247</v>
      </c>
      <c r="F9" s="241">
        <v>46402</v>
      </c>
      <c r="G9" s="244">
        <v>16.97319521259474</v>
      </c>
      <c r="H9" s="241">
        <v>69543</v>
      </c>
      <c r="I9" s="244">
        <v>4.598392361560474</v>
      </c>
      <c r="J9" s="1"/>
      <c r="K9" s="1"/>
      <c r="L9" s="1"/>
      <c r="M9" s="1"/>
    </row>
    <row r="10" spans="1:13" ht="21" customHeight="1">
      <c r="A10" s="5" t="s">
        <v>317</v>
      </c>
      <c r="B10" s="8" t="s">
        <v>2</v>
      </c>
      <c r="C10" s="241">
        <v>385222</v>
      </c>
      <c r="D10" s="241">
        <v>204272</v>
      </c>
      <c r="E10" s="241">
        <v>180950</v>
      </c>
      <c r="F10" s="241">
        <v>65436</v>
      </c>
      <c r="G10" s="244">
        <v>20.46243425290663</v>
      </c>
      <c r="H10" s="241">
        <v>79610</v>
      </c>
      <c r="I10" s="244">
        <v>4.838864464263284</v>
      </c>
      <c r="J10" s="1"/>
      <c r="K10" s="1"/>
      <c r="L10" s="1"/>
      <c r="M10" s="1"/>
    </row>
    <row r="11" spans="1:13" ht="21" customHeight="1">
      <c r="A11" s="5" t="s">
        <v>318</v>
      </c>
      <c r="B11" s="8" t="s">
        <v>3</v>
      </c>
      <c r="C11" s="241">
        <v>419154</v>
      </c>
      <c r="D11" s="241">
        <v>219870</v>
      </c>
      <c r="E11" s="241">
        <v>199284</v>
      </c>
      <c r="F11" s="241">
        <v>33932</v>
      </c>
      <c r="G11" s="244">
        <v>8.808427348386125</v>
      </c>
      <c r="H11" s="241">
        <v>88295</v>
      </c>
      <c r="I11" s="244">
        <v>4.747199728183928</v>
      </c>
      <c r="J11" s="1"/>
      <c r="K11" s="1"/>
      <c r="L11" s="1"/>
      <c r="M11" s="1"/>
    </row>
    <row r="12" spans="1:13" ht="21" customHeight="1">
      <c r="A12" s="5" t="s">
        <v>319</v>
      </c>
      <c r="B12" s="8" t="s">
        <v>4</v>
      </c>
      <c r="C12" s="241">
        <v>96870</v>
      </c>
      <c r="D12" s="241">
        <v>52982</v>
      </c>
      <c r="E12" s="241">
        <v>43888</v>
      </c>
      <c r="F12" s="241">
        <v>-322284</v>
      </c>
      <c r="G12" s="244">
        <v>-76.88916245580384</v>
      </c>
      <c r="H12" s="241">
        <v>23838</v>
      </c>
      <c r="I12" s="244">
        <v>4.063679838912661</v>
      </c>
      <c r="J12" s="1"/>
      <c r="K12" s="1"/>
      <c r="L12" s="1"/>
      <c r="M12" s="1"/>
    </row>
    <row r="13" spans="1:13" ht="21" customHeight="1">
      <c r="A13" s="5" t="s">
        <v>320</v>
      </c>
      <c r="B13" s="8" t="s">
        <v>5</v>
      </c>
      <c r="C13" s="241">
        <v>182489</v>
      </c>
      <c r="D13" s="241">
        <v>96442</v>
      </c>
      <c r="E13" s="241">
        <v>86047</v>
      </c>
      <c r="F13" s="241">
        <v>85619</v>
      </c>
      <c r="G13" s="244">
        <v>88.38546505626097</v>
      </c>
      <c r="H13" s="241">
        <v>41961</v>
      </c>
      <c r="I13" s="244">
        <v>4.349014561140106</v>
      </c>
      <c r="J13" s="1"/>
      <c r="K13" s="1"/>
      <c r="L13" s="1"/>
      <c r="M13" s="1"/>
    </row>
    <row r="14" spans="1:13" ht="21" customHeight="1">
      <c r="A14" s="5" t="s">
        <v>321</v>
      </c>
      <c r="B14" s="8" t="s">
        <v>6</v>
      </c>
      <c r="C14" s="241">
        <v>277971</v>
      </c>
      <c r="D14" s="241">
        <v>148950</v>
      </c>
      <c r="E14" s="241">
        <v>129021</v>
      </c>
      <c r="F14" s="241">
        <v>95482</v>
      </c>
      <c r="G14" s="244">
        <v>52.32205776786546</v>
      </c>
      <c r="H14" s="241">
        <v>59254</v>
      </c>
      <c r="I14" s="244">
        <v>4.691176966955817</v>
      </c>
      <c r="J14" s="1"/>
      <c r="K14" s="1"/>
      <c r="L14" s="1"/>
      <c r="M14" s="1"/>
    </row>
    <row r="15" spans="1:13" ht="21" customHeight="1">
      <c r="A15" s="5" t="s">
        <v>322</v>
      </c>
      <c r="B15" s="8" t="s">
        <v>7</v>
      </c>
      <c r="C15" s="241">
        <v>351053</v>
      </c>
      <c r="D15" s="241">
        <v>192542</v>
      </c>
      <c r="E15" s="241">
        <v>158511</v>
      </c>
      <c r="F15" s="241">
        <v>73082</v>
      </c>
      <c r="G15" s="244">
        <v>26.291231819146603</v>
      </c>
      <c r="H15" s="241">
        <v>83590</v>
      </c>
      <c r="I15" s="244">
        <v>4.199700921162819</v>
      </c>
      <c r="J15" s="1"/>
      <c r="K15" s="1"/>
      <c r="L15" s="1"/>
      <c r="M15" s="1"/>
    </row>
    <row r="16" spans="1:13" ht="21" customHeight="1">
      <c r="A16" s="5" t="s">
        <v>8</v>
      </c>
      <c r="B16" s="8" t="s">
        <v>9</v>
      </c>
      <c r="C16" s="241">
        <v>359672</v>
      </c>
      <c r="D16" s="241">
        <v>195657</v>
      </c>
      <c r="E16" s="241">
        <v>164015</v>
      </c>
      <c r="F16" s="241">
        <v>8619</v>
      </c>
      <c r="G16" s="244">
        <v>2.4551848296411083</v>
      </c>
      <c r="H16" s="241">
        <v>92843</v>
      </c>
      <c r="I16" s="244">
        <v>3.873980806307422</v>
      </c>
      <c r="J16" s="1"/>
      <c r="K16" s="1"/>
      <c r="L16" s="1"/>
      <c r="M16" s="1"/>
    </row>
    <row r="17" spans="1:13" ht="21" customHeight="1">
      <c r="A17" s="5" t="s">
        <v>10</v>
      </c>
      <c r="B17" s="8" t="s">
        <v>11</v>
      </c>
      <c r="C17" s="241">
        <v>355835</v>
      </c>
      <c r="D17" s="241">
        <v>188274</v>
      </c>
      <c r="E17" s="241">
        <v>167561</v>
      </c>
      <c r="F17" s="241">
        <v>-3837</v>
      </c>
      <c r="G17" s="244">
        <v>-1.0668053115060387</v>
      </c>
      <c r="H17" s="241">
        <v>102423</v>
      </c>
      <c r="I17" s="244">
        <v>3.4741708405338643</v>
      </c>
      <c r="J17" s="1"/>
      <c r="K17" s="1"/>
      <c r="L17" s="1"/>
      <c r="M17" s="1"/>
    </row>
    <row r="18" spans="1:13" ht="21" customHeight="1">
      <c r="A18" s="5" t="s">
        <v>12</v>
      </c>
      <c r="B18" s="8" t="s">
        <v>13</v>
      </c>
      <c r="C18" s="241">
        <v>355382</v>
      </c>
      <c r="D18" s="241">
        <v>184775</v>
      </c>
      <c r="E18" s="241">
        <v>170607</v>
      </c>
      <c r="F18" s="241">
        <v>-453</v>
      </c>
      <c r="G18" s="244">
        <v>-0.12730619528714152</v>
      </c>
      <c r="H18" s="241">
        <v>111579</v>
      </c>
      <c r="I18" s="244">
        <v>3.185025856119879</v>
      </c>
      <c r="J18" s="1"/>
      <c r="K18" s="1"/>
      <c r="L18" s="1"/>
      <c r="M18" s="1"/>
    </row>
    <row r="19" spans="1:13" ht="21" customHeight="1">
      <c r="A19" s="5" t="s">
        <v>14</v>
      </c>
      <c r="B19" s="8" t="s">
        <v>15</v>
      </c>
      <c r="C19" s="241">
        <v>362270</v>
      </c>
      <c r="D19" s="241">
        <v>186035</v>
      </c>
      <c r="E19" s="241">
        <v>176235</v>
      </c>
      <c r="F19" s="241">
        <v>6888</v>
      </c>
      <c r="G19" s="244">
        <v>1.938196081962508</v>
      </c>
      <c r="H19" s="241">
        <v>129039</v>
      </c>
      <c r="I19" s="244">
        <v>2.8074458109563776</v>
      </c>
      <c r="J19" s="1"/>
      <c r="K19" s="1"/>
      <c r="L19" s="1"/>
      <c r="M19" s="1"/>
    </row>
    <row r="20" spans="1:13" ht="21" customHeight="1">
      <c r="A20" s="5" t="s">
        <v>16</v>
      </c>
      <c r="B20" s="8" t="s">
        <v>17</v>
      </c>
      <c r="C20" s="241">
        <v>388927</v>
      </c>
      <c r="D20" s="241">
        <v>197943</v>
      </c>
      <c r="E20" s="241">
        <v>190984</v>
      </c>
      <c r="F20" s="241">
        <v>26657</v>
      </c>
      <c r="G20" s="244">
        <v>7.358323902061997</v>
      </c>
      <c r="H20" s="241">
        <v>141190</v>
      </c>
      <c r="I20" s="244">
        <v>2.7546355974219137</v>
      </c>
      <c r="J20" s="1"/>
      <c r="K20" s="1"/>
      <c r="L20" s="1"/>
      <c r="M20" s="1"/>
    </row>
    <row r="21" spans="1:13" ht="21" customHeight="1">
      <c r="A21" s="5" t="s">
        <v>18</v>
      </c>
      <c r="B21" s="8" t="s">
        <v>33</v>
      </c>
      <c r="C21" s="241">
        <v>385159</v>
      </c>
      <c r="D21" s="241">
        <v>195323</v>
      </c>
      <c r="E21" s="241">
        <v>189836</v>
      </c>
      <c r="F21" s="241">
        <v>-3768</v>
      </c>
      <c r="G21" s="244">
        <v>-0.9688193414188266</v>
      </c>
      <c r="H21" s="241">
        <v>147772</v>
      </c>
      <c r="I21" s="244">
        <v>2.6064410037084156</v>
      </c>
      <c r="J21" s="1"/>
      <c r="K21" s="1"/>
      <c r="L21" s="1"/>
      <c r="M21" s="1"/>
    </row>
    <row r="22" spans="1:13" ht="21" customHeight="1">
      <c r="A22" s="9" t="s">
        <v>19</v>
      </c>
      <c r="B22" s="10" t="s">
        <v>34</v>
      </c>
      <c r="C22" s="245">
        <v>365604</v>
      </c>
      <c r="D22" s="245">
        <v>183492</v>
      </c>
      <c r="E22" s="245">
        <v>182112</v>
      </c>
      <c r="F22" s="245">
        <v>-19555</v>
      </c>
      <c r="G22" s="246">
        <v>-5.0771239929483665</v>
      </c>
      <c r="H22" s="245">
        <v>147495</v>
      </c>
      <c r="I22" s="246">
        <v>2.478755212041086</v>
      </c>
      <c r="J22" s="1"/>
      <c r="K22" s="1"/>
      <c r="L22" s="1"/>
      <c r="M22" s="1"/>
    </row>
    <row r="23" spans="1:9" s="1" customFormat="1" ht="21" customHeight="1">
      <c r="A23" s="9" t="s">
        <v>20</v>
      </c>
      <c r="B23" s="10" t="s">
        <v>35</v>
      </c>
      <c r="C23" s="245">
        <v>376840</v>
      </c>
      <c r="D23" s="245">
        <v>188393</v>
      </c>
      <c r="E23" s="245">
        <v>188447</v>
      </c>
      <c r="F23" s="245">
        <v>11236</v>
      </c>
      <c r="G23" s="246">
        <v>3.0732705331451515</v>
      </c>
      <c r="H23" s="245">
        <v>162240</v>
      </c>
      <c r="I23" s="246">
        <v>2.322731755424063</v>
      </c>
    </row>
    <row r="24" spans="1:9" s="1" customFormat="1" ht="21" customHeight="1">
      <c r="A24" s="9" t="s">
        <v>21</v>
      </c>
      <c r="B24" s="10" t="s">
        <v>36</v>
      </c>
      <c r="C24" s="247">
        <v>420845</v>
      </c>
      <c r="D24" s="245">
        <v>209254</v>
      </c>
      <c r="E24" s="245">
        <v>211591</v>
      </c>
      <c r="F24" s="245">
        <v>44005</v>
      </c>
      <c r="G24" s="246">
        <v>11.67736970597601</v>
      </c>
      <c r="H24" s="245">
        <v>189108</v>
      </c>
      <c r="I24" s="246">
        <v>2.225421452291812</v>
      </c>
    </row>
    <row r="25" spans="1:12" s="1" customFormat="1" ht="21" customHeight="1">
      <c r="A25" s="72" t="s">
        <v>210</v>
      </c>
      <c r="B25" s="73" t="s">
        <v>211</v>
      </c>
      <c r="C25" s="245">
        <v>460819</v>
      </c>
      <c r="D25" s="245">
        <v>228681</v>
      </c>
      <c r="E25" s="245">
        <v>232138</v>
      </c>
      <c r="F25" s="245">
        <v>39974</v>
      </c>
      <c r="G25" s="246">
        <v>9.498508952227066</v>
      </c>
      <c r="H25" s="245">
        <v>214424</v>
      </c>
      <c r="I25" s="246">
        <v>2.1491017796515317</v>
      </c>
      <c r="J25" s="20"/>
      <c r="K25" s="20"/>
      <c r="L25" s="20"/>
    </row>
    <row r="26" spans="1:13" ht="21" customHeight="1">
      <c r="A26" s="97" t="s">
        <v>304</v>
      </c>
      <c r="B26" s="98" t="s">
        <v>305</v>
      </c>
      <c r="C26" s="245">
        <f>SUM(D26,E26)</f>
        <v>498109</v>
      </c>
      <c r="D26" s="245">
        <v>246750</v>
      </c>
      <c r="E26" s="245">
        <v>251359</v>
      </c>
      <c r="F26" s="245">
        <f>C26-C25</f>
        <v>37290</v>
      </c>
      <c r="G26" s="246">
        <f>F26/C25*100</f>
        <v>8.092114257441642</v>
      </c>
      <c r="H26" s="245">
        <v>243708</v>
      </c>
      <c r="I26" s="246">
        <f>C26/H26</f>
        <v>2.0438762781689563</v>
      </c>
      <c r="J26" s="20"/>
      <c r="K26" s="20"/>
      <c r="L26" s="20"/>
      <c r="M26" s="1"/>
    </row>
    <row r="27" spans="1:13" ht="21" customHeight="1">
      <c r="A27" s="97" t="s">
        <v>323</v>
      </c>
      <c r="B27" s="326" t="s">
        <v>324</v>
      </c>
      <c r="C27" s="245">
        <f>SUM(D27,E27)</f>
        <v>524310</v>
      </c>
      <c r="D27" s="245">
        <v>258015</v>
      </c>
      <c r="E27" s="245">
        <v>266295</v>
      </c>
      <c r="F27" s="245">
        <f>C27-C26</f>
        <v>26201</v>
      </c>
      <c r="G27" s="246">
        <f>F27/C26*100</f>
        <v>5.260093674276113</v>
      </c>
      <c r="H27" s="245">
        <v>264278</v>
      </c>
      <c r="I27" s="246">
        <f>C27/H27</f>
        <v>1.9839335850884297</v>
      </c>
      <c r="J27" s="20"/>
      <c r="K27" s="20"/>
      <c r="L27" s="20"/>
      <c r="M27" s="1"/>
    </row>
    <row r="28" spans="1:13" ht="7.5" customHeight="1">
      <c r="A28" s="324"/>
      <c r="B28" s="325"/>
      <c r="C28" s="313"/>
      <c r="D28" s="313"/>
      <c r="E28" s="313"/>
      <c r="F28" s="313"/>
      <c r="G28" s="313"/>
      <c r="H28" s="313"/>
      <c r="I28" s="313"/>
      <c r="J28" s="1"/>
      <c r="K28" s="1"/>
      <c r="L28" s="1"/>
      <c r="M28" s="1"/>
    </row>
    <row r="29" spans="1:13" ht="12.75">
      <c r="A29" s="67" t="s">
        <v>325</v>
      </c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2.75">
      <c r="A30" s="7"/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</sheetData>
  <sheetProtection/>
  <mergeCells count="6">
    <mergeCell ref="A1:I1"/>
    <mergeCell ref="F4:G4"/>
    <mergeCell ref="H4:H5"/>
    <mergeCell ref="C4:E4"/>
    <mergeCell ref="A4:B5"/>
    <mergeCell ref="I4:I5"/>
  </mergeCells>
  <dataValidations count="1">
    <dataValidation allowBlank="1" showInputMessage="1" showErrorMessage="1" imeMode="hiragana" sqref="A3"/>
  </dataValidations>
  <printOptions horizontalCentered="1"/>
  <pageMargins left="0.3937007874015748" right="0.3937007874015748" top="0.7874015748031497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00390625" defaultRowHeight="13.5"/>
  <cols>
    <col min="1" max="1" width="20.625" style="26" customWidth="1"/>
    <col min="2" max="2" width="6.625" style="1" customWidth="1"/>
    <col min="3" max="6" width="7.625" style="1" customWidth="1"/>
    <col min="7" max="7" width="6.625" style="1" customWidth="1"/>
    <col min="8" max="11" width="7.625" style="1" customWidth="1"/>
    <col min="12" max="16384" width="9.00390625" style="1" customWidth="1"/>
  </cols>
  <sheetData>
    <row r="1" spans="1:11" ht="16.5" customHeight="1">
      <c r="A1" s="381" t="s">
        <v>222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</row>
    <row r="2" spans="1:11" ht="16.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2" ht="18.75" customHeight="1" thickBot="1">
      <c r="A3" s="37" t="s">
        <v>22</v>
      </c>
      <c r="B3" s="66" t="s">
        <v>326</v>
      </c>
    </row>
    <row r="4" spans="1:11" ht="15.75" customHeight="1" thickTop="1">
      <c r="A4" s="504" t="s">
        <v>150</v>
      </c>
      <c r="B4" s="420" t="s">
        <v>26</v>
      </c>
      <c r="C4" s="420"/>
      <c r="D4" s="420"/>
      <c r="E4" s="420"/>
      <c r="F4" s="420"/>
      <c r="G4" s="420" t="s">
        <v>139</v>
      </c>
      <c r="H4" s="420"/>
      <c r="I4" s="420"/>
      <c r="J4" s="420"/>
      <c r="K4" s="421"/>
    </row>
    <row r="5" spans="1:11" ht="30" customHeight="1">
      <c r="A5" s="505"/>
      <c r="B5" s="181" t="s">
        <v>28</v>
      </c>
      <c r="C5" s="181" t="s">
        <v>151</v>
      </c>
      <c r="D5" s="181" t="s">
        <v>152</v>
      </c>
      <c r="E5" s="181" t="s">
        <v>153</v>
      </c>
      <c r="F5" s="181" t="s">
        <v>154</v>
      </c>
      <c r="G5" s="181" t="s">
        <v>28</v>
      </c>
      <c r="H5" s="181" t="s">
        <v>151</v>
      </c>
      <c r="I5" s="181" t="s">
        <v>155</v>
      </c>
      <c r="J5" s="181" t="s">
        <v>156</v>
      </c>
      <c r="K5" s="150" t="s">
        <v>154</v>
      </c>
    </row>
    <row r="6" spans="1:11" s="11" customFormat="1" ht="18.75" customHeight="1">
      <c r="A6" s="74" t="s">
        <v>28</v>
      </c>
      <c r="B6" s="360">
        <f>SUM(C6:F6)</f>
        <v>167</v>
      </c>
      <c r="C6" s="364">
        <f>SUM(C7:C12)</f>
        <v>73</v>
      </c>
      <c r="D6" s="364">
        <f>SUM(D7:D12)</f>
        <v>47</v>
      </c>
      <c r="E6" s="364">
        <f>SUM(E7:E12)</f>
        <v>14</v>
      </c>
      <c r="F6" s="365">
        <f>SUM(F7:F12)</f>
        <v>33</v>
      </c>
      <c r="G6" s="357">
        <f>SUM(H6:K6)</f>
        <v>4148</v>
      </c>
      <c r="H6" s="357">
        <f>SUM(H7:H12)</f>
        <v>109</v>
      </c>
      <c r="I6" s="357">
        <f>SUM(I7:I12)</f>
        <v>586</v>
      </c>
      <c r="J6" s="357">
        <f>SUM(J7:J12)</f>
        <v>569</v>
      </c>
      <c r="K6" s="357">
        <f>SUM(K7:K12)</f>
        <v>2884</v>
      </c>
    </row>
    <row r="7" spans="1:11" ht="15" customHeight="1">
      <c r="A7" s="182" t="s">
        <v>157</v>
      </c>
      <c r="B7" s="361">
        <f aca="true" t="shared" si="0" ref="B7:B12">SUM(C7:F7)</f>
        <v>5</v>
      </c>
      <c r="C7" s="366" t="s">
        <v>89</v>
      </c>
      <c r="D7" s="367">
        <v>1</v>
      </c>
      <c r="E7" s="367">
        <v>4</v>
      </c>
      <c r="F7" s="368" t="s">
        <v>89</v>
      </c>
      <c r="G7" s="358">
        <f aca="true" t="shared" si="1" ref="G7:G12">SUM(H7:K7)</f>
        <v>185</v>
      </c>
      <c r="H7" s="373" t="s">
        <v>89</v>
      </c>
      <c r="I7" s="374">
        <v>24</v>
      </c>
      <c r="J7" s="374">
        <v>161</v>
      </c>
      <c r="K7" s="375" t="s">
        <v>198</v>
      </c>
    </row>
    <row r="8" spans="1:11" ht="15" customHeight="1">
      <c r="A8" s="182" t="s">
        <v>158</v>
      </c>
      <c r="B8" s="361">
        <f t="shared" si="0"/>
        <v>8</v>
      </c>
      <c r="C8" s="367">
        <v>2</v>
      </c>
      <c r="D8" s="367">
        <v>1</v>
      </c>
      <c r="E8" s="367">
        <v>2</v>
      </c>
      <c r="F8" s="369">
        <v>3</v>
      </c>
      <c r="G8" s="24">
        <f t="shared" si="1"/>
        <v>341</v>
      </c>
      <c r="H8" s="374">
        <v>6</v>
      </c>
      <c r="I8" s="374">
        <v>18</v>
      </c>
      <c r="J8" s="374">
        <v>80</v>
      </c>
      <c r="K8" s="374">
        <v>237</v>
      </c>
    </row>
    <row r="9" spans="1:11" ht="15" customHeight="1">
      <c r="A9" s="182" t="s">
        <v>159</v>
      </c>
      <c r="B9" s="361">
        <f t="shared" si="0"/>
        <v>98</v>
      </c>
      <c r="C9" s="367">
        <v>16</v>
      </c>
      <c r="D9" s="367">
        <v>44</v>
      </c>
      <c r="E9" s="367">
        <v>8</v>
      </c>
      <c r="F9" s="369">
        <v>30</v>
      </c>
      <c r="G9" s="24">
        <f t="shared" si="1"/>
        <v>3557</v>
      </c>
      <c r="H9" s="374">
        <v>47</v>
      </c>
      <c r="I9" s="374">
        <v>535</v>
      </c>
      <c r="J9" s="374">
        <v>328</v>
      </c>
      <c r="K9" s="374">
        <v>2647</v>
      </c>
    </row>
    <row r="10" spans="1:11" ht="15" customHeight="1">
      <c r="A10" s="182" t="s">
        <v>160</v>
      </c>
      <c r="B10" s="362">
        <f t="shared" si="0"/>
        <v>0</v>
      </c>
      <c r="C10" s="366" t="s">
        <v>89</v>
      </c>
      <c r="D10" s="366" t="s">
        <v>89</v>
      </c>
      <c r="E10" s="366" t="s">
        <v>89</v>
      </c>
      <c r="F10" s="368" t="s">
        <v>89</v>
      </c>
      <c r="G10" s="358">
        <f t="shared" si="1"/>
        <v>0</v>
      </c>
      <c r="H10" s="373" t="s">
        <v>89</v>
      </c>
      <c r="I10" s="373" t="s">
        <v>89</v>
      </c>
      <c r="J10" s="375" t="s">
        <v>89</v>
      </c>
      <c r="K10" s="375" t="s">
        <v>89</v>
      </c>
    </row>
    <row r="11" spans="1:11" ht="15" customHeight="1">
      <c r="A11" s="182" t="s">
        <v>161</v>
      </c>
      <c r="B11" s="362">
        <f t="shared" si="0"/>
        <v>0</v>
      </c>
      <c r="C11" s="366" t="s">
        <v>89</v>
      </c>
      <c r="D11" s="366" t="s">
        <v>89</v>
      </c>
      <c r="E11" s="366" t="s">
        <v>89</v>
      </c>
      <c r="F11" s="368" t="s">
        <v>89</v>
      </c>
      <c r="G11" s="358">
        <f t="shared" si="1"/>
        <v>0</v>
      </c>
      <c r="H11" s="373" t="s">
        <v>89</v>
      </c>
      <c r="I11" s="373" t="s">
        <v>89</v>
      </c>
      <c r="J11" s="375" t="s">
        <v>89</v>
      </c>
      <c r="K11" s="375" t="s">
        <v>89</v>
      </c>
    </row>
    <row r="12" spans="1:11" ht="15" customHeight="1">
      <c r="A12" s="183" t="s">
        <v>162</v>
      </c>
      <c r="B12" s="363">
        <f t="shared" si="0"/>
        <v>56</v>
      </c>
      <c r="C12" s="370">
        <v>55</v>
      </c>
      <c r="D12" s="370">
        <v>1</v>
      </c>
      <c r="E12" s="371" t="s">
        <v>89</v>
      </c>
      <c r="F12" s="372" t="s">
        <v>89</v>
      </c>
      <c r="G12" s="359">
        <f t="shared" si="1"/>
        <v>65</v>
      </c>
      <c r="H12" s="370">
        <v>56</v>
      </c>
      <c r="I12" s="370">
        <v>9</v>
      </c>
      <c r="J12" s="376" t="s">
        <v>89</v>
      </c>
      <c r="K12" s="376" t="s">
        <v>89</v>
      </c>
    </row>
    <row r="13" spans="2:11" ht="6.75" customHeight="1">
      <c r="B13" s="20"/>
      <c r="C13" s="20"/>
      <c r="D13" s="20"/>
      <c r="E13" s="20"/>
      <c r="F13" s="20"/>
      <c r="G13" s="20"/>
      <c r="H13" s="20"/>
      <c r="I13" s="20"/>
      <c r="J13" s="20"/>
      <c r="K13" s="20"/>
    </row>
    <row r="14" spans="1:11" ht="13.5" customHeight="1">
      <c r="A14" s="184" t="s">
        <v>333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</row>
  </sheetData>
  <sheetProtection/>
  <mergeCells count="4">
    <mergeCell ref="A1:K1"/>
    <mergeCell ref="A4:A5"/>
    <mergeCell ref="B4:F4"/>
    <mergeCell ref="G4:K4"/>
  </mergeCells>
  <dataValidations count="2">
    <dataValidation allowBlank="1" showInputMessage="1" showErrorMessage="1" imeMode="off" sqref="B6:K12"/>
    <dataValidation allowBlank="1" showInputMessage="1" showErrorMessage="1" imeMode="hiragana" sqref="A14:A65536 A1:A12"/>
  </dataValidations>
  <printOptions/>
  <pageMargins left="0.5511811023622047" right="0.3937007874015748" top="0.5905511811023623" bottom="0.3937007874015748" header="0.5118110236220472" footer="0.31496062992125984"/>
  <pageSetup horizontalDpi="300" verticalDpi="300" orientation="landscape" paperSize="9" scale="14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SheetLayoutView="100" zoomScalePageLayoutView="0" workbookViewId="0" topLeftCell="A1">
      <selection activeCell="A1" sqref="A1:K1"/>
    </sheetView>
  </sheetViews>
  <sheetFormatPr defaultColWidth="9.00390625" defaultRowHeight="13.5"/>
  <cols>
    <col min="1" max="2" width="2.125" style="1" customWidth="1"/>
    <col min="3" max="3" width="21.875" style="1" customWidth="1"/>
    <col min="4" max="11" width="8.50390625" style="1" customWidth="1"/>
    <col min="12" max="16384" width="9.00390625" style="1" customWidth="1"/>
  </cols>
  <sheetData>
    <row r="1" spans="1:11" ht="16.5" customHeight="1">
      <c r="A1" s="381" t="s">
        <v>223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</row>
    <row r="2" spans="1:8" ht="18.75" customHeight="1">
      <c r="A2" s="38"/>
      <c r="C2" s="38"/>
      <c r="H2" s="1" t="s">
        <v>205</v>
      </c>
    </row>
    <row r="3" spans="1:4" ht="18" customHeight="1" thickBot="1">
      <c r="A3" s="37" t="s">
        <v>22</v>
      </c>
      <c r="D3" s="66" t="s">
        <v>326</v>
      </c>
    </row>
    <row r="4" spans="1:12" ht="26.25" customHeight="1" thickTop="1">
      <c r="A4" s="456" t="s">
        <v>163</v>
      </c>
      <c r="B4" s="418"/>
      <c r="C4" s="418"/>
      <c r="D4" s="142" t="s">
        <v>28</v>
      </c>
      <c r="E4" s="185" t="s">
        <v>224</v>
      </c>
      <c r="F4" s="186" t="s">
        <v>164</v>
      </c>
      <c r="G4" s="186" t="s">
        <v>165</v>
      </c>
      <c r="H4" s="186" t="s">
        <v>166</v>
      </c>
      <c r="I4" s="186" t="s">
        <v>167</v>
      </c>
      <c r="J4" s="186" t="s">
        <v>168</v>
      </c>
      <c r="K4" s="187" t="s">
        <v>169</v>
      </c>
      <c r="L4" s="20"/>
    </row>
    <row r="5" spans="1:12" s="56" customFormat="1" ht="16.5" customHeight="1">
      <c r="A5" s="507" t="s">
        <v>135</v>
      </c>
      <c r="B5" s="507"/>
      <c r="C5" s="508"/>
      <c r="D5" s="293">
        <f>SUM(E5:K5)</f>
        <v>264111</v>
      </c>
      <c r="E5" s="275">
        <v>123488</v>
      </c>
      <c r="F5" s="275">
        <v>66591</v>
      </c>
      <c r="G5" s="275">
        <v>40197</v>
      </c>
      <c r="H5" s="275">
        <v>27531</v>
      </c>
      <c r="I5" s="275">
        <v>5321</v>
      </c>
      <c r="J5" s="275">
        <v>803</v>
      </c>
      <c r="K5" s="275">
        <v>180</v>
      </c>
      <c r="L5" s="110"/>
    </row>
    <row r="6" spans="1:12" s="56" customFormat="1" ht="16.5" customHeight="1">
      <c r="A6" s="509" t="s">
        <v>136</v>
      </c>
      <c r="B6" s="509"/>
      <c r="C6" s="510"/>
      <c r="D6" s="264">
        <f>SUM(E6:K6)</f>
        <v>520162</v>
      </c>
      <c r="E6" s="265">
        <v>123488</v>
      </c>
      <c r="F6" s="265">
        <v>133182</v>
      </c>
      <c r="G6" s="265">
        <v>120591</v>
      </c>
      <c r="H6" s="265">
        <v>110124</v>
      </c>
      <c r="I6" s="265">
        <v>26605</v>
      </c>
      <c r="J6" s="265">
        <v>4818</v>
      </c>
      <c r="K6" s="265">
        <v>1354</v>
      </c>
      <c r="L6" s="110"/>
    </row>
    <row r="7" spans="1:12" ht="13.5" customHeight="1">
      <c r="A7" s="188" t="s">
        <v>170</v>
      </c>
      <c r="B7" s="20"/>
      <c r="C7" s="20"/>
      <c r="D7" s="264"/>
      <c r="E7" s="265"/>
      <c r="F7" s="265"/>
      <c r="G7" s="265"/>
      <c r="H7" s="265"/>
      <c r="I7" s="265"/>
      <c r="J7" s="265"/>
      <c r="K7" s="265"/>
      <c r="L7" s="20"/>
    </row>
    <row r="8" spans="1:12" ht="16.5" customHeight="1">
      <c r="A8" s="20"/>
      <c r="B8" s="188" t="s">
        <v>171</v>
      </c>
      <c r="C8" s="20"/>
      <c r="D8" s="264"/>
      <c r="E8" s="265"/>
      <c r="F8" s="265"/>
      <c r="G8" s="265"/>
      <c r="H8" s="265"/>
      <c r="I8" s="265"/>
      <c r="J8" s="265"/>
      <c r="K8" s="265"/>
      <c r="L8" s="20"/>
    </row>
    <row r="9" spans="1:12" ht="16.5" customHeight="1">
      <c r="A9" s="20"/>
      <c r="B9" s="20"/>
      <c r="C9" s="135" t="s">
        <v>26</v>
      </c>
      <c r="D9" s="264">
        <f>SUM(E9:K9)</f>
        <v>22306</v>
      </c>
      <c r="E9" s="94" t="s">
        <v>89</v>
      </c>
      <c r="F9" s="265">
        <v>571</v>
      </c>
      <c r="G9" s="265">
        <v>10248</v>
      </c>
      <c r="H9" s="265">
        <v>9113</v>
      </c>
      <c r="I9" s="265">
        <v>1969</v>
      </c>
      <c r="J9" s="265">
        <v>328</v>
      </c>
      <c r="K9" s="265">
        <v>77</v>
      </c>
      <c r="L9" s="16"/>
    </row>
    <row r="10" spans="1:12" ht="16.5" customHeight="1">
      <c r="A10" s="20"/>
      <c r="B10" s="20"/>
      <c r="C10" s="135" t="s">
        <v>139</v>
      </c>
      <c r="D10" s="264">
        <f>SUM(E10:K10)</f>
        <v>80711</v>
      </c>
      <c r="E10" s="94" t="s">
        <v>89</v>
      </c>
      <c r="F10" s="265">
        <v>1142</v>
      </c>
      <c r="G10" s="265">
        <v>30744</v>
      </c>
      <c r="H10" s="265">
        <v>36452</v>
      </c>
      <c r="I10" s="265">
        <v>9845</v>
      </c>
      <c r="J10" s="265">
        <v>1968</v>
      </c>
      <c r="K10" s="265">
        <v>560</v>
      </c>
      <c r="L10" s="16"/>
    </row>
    <row r="11" spans="1:12" ht="16.5" customHeight="1">
      <c r="A11" s="20"/>
      <c r="B11" s="20"/>
      <c r="C11" s="135" t="s">
        <v>172</v>
      </c>
      <c r="D11" s="264">
        <f>SUM(E11:K11)</f>
        <v>27757</v>
      </c>
      <c r="E11" s="94" t="s">
        <v>89</v>
      </c>
      <c r="F11" s="265">
        <v>571</v>
      </c>
      <c r="G11" s="265">
        <v>10364</v>
      </c>
      <c r="H11" s="265">
        <v>13171</v>
      </c>
      <c r="I11" s="265">
        <v>3032</v>
      </c>
      <c r="J11" s="265">
        <v>492</v>
      </c>
      <c r="K11" s="265">
        <v>127</v>
      </c>
      <c r="L11" s="20"/>
    </row>
    <row r="12" spans="1:12" ht="16.5" customHeight="1">
      <c r="A12" s="20"/>
      <c r="B12" s="188" t="s">
        <v>173</v>
      </c>
      <c r="C12" s="20"/>
      <c r="D12" s="264"/>
      <c r="E12" s="265"/>
      <c r="F12" s="265"/>
      <c r="G12" s="265"/>
      <c r="H12" s="265"/>
      <c r="I12" s="265"/>
      <c r="J12" s="265"/>
      <c r="K12" s="265"/>
      <c r="L12" s="20"/>
    </row>
    <row r="13" spans="1:12" ht="16.5" customHeight="1">
      <c r="A13" s="20"/>
      <c r="B13" s="20"/>
      <c r="C13" s="135" t="s">
        <v>26</v>
      </c>
      <c r="D13" s="264">
        <f>SUM(E13:K13)</f>
        <v>50165</v>
      </c>
      <c r="E13" s="265">
        <v>19</v>
      </c>
      <c r="F13" s="265">
        <v>2564</v>
      </c>
      <c r="G13" s="265">
        <v>21169</v>
      </c>
      <c r="H13" s="265">
        <v>20962</v>
      </c>
      <c r="I13" s="265">
        <v>4573</v>
      </c>
      <c r="J13" s="265">
        <v>713</v>
      </c>
      <c r="K13" s="265">
        <v>165</v>
      </c>
      <c r="L13" s="20"/>
    </row>
    <row r="14" spans="1:12" ht="16.5" customHeight="1">
      <c r="A14" s="20"/>
      <c r="B14" s="20"/>
      <c r="C14" s="135" t="s">
        <v>139</v>
      </c>
      <c r="D14" s="264">
        <f>SUM(E14:K14)</f>
        <v>180893</v>
      </c>
      <c r="E14" s="265">
        <v>19</v>
      </c>
      <c r="F14" s="265">
        <v>5128</v>
      </c>
      <c r="G14" s="265">
        <v>63507</v>
      </c>
      <c r="H14" s="265">
        <v>83848</v>
      </c>
      <c r="I14" s="265">
        <v>22865</v>
      </c>
      <c r="J14" s="265">
        <v>4278</v>
      </c>
      <c r="K14" s="265">
        <v>1248</v>
      </c>
      <c r="L14" s="20"/>
    </row>
    <row r="15" spans="1:12" ht="16.5" customHeight="1">
      <c r="A15" s="111"/>
      <c r="B15" s="111"/>
      <c r="C15" s="127" t="s">
        <v>174</v>
      </c>
      <c r="D15" s="294">
        <f>SUM(E15:K15)</f>
        <v>77729</v>
      </c>
      <c r="E15" s="276">
        <v>19</v>
      </c>
      <c r="F15" s="276">
        <v>2566</v>
      </c>
      <c r="G15" s="276">
        <v>22558</v>
      </c>
      <c r="H15" s="276">
        <v>38612</v>
      </c>
      <c r="I15" s="276">
        <v>11388</v>
      </c>
      <c r="J15" s="276">
        <v>2060</v>
      </c>
      <c r="K15" s="276">
        <v>526</v>
      </c>
      <c r="L15" s="20"/>
    </row>
    <row r="16" spans="2:12" ht="7.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</row>
    <row r="17" spans="1:12" ht="13.5" customHeight="1">
      <c r="A17" s="184" t="s">
        <v>333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12" ht="12.75">
      <c r="A18" s="20"/>
      <c r="B18" s="20"/>
      <c r="C18" s="20"/>
      <c r="D18" s="39"/>
      <c r="E18" s="42"/>
      <c r="F18" s="40"/>
      <c r="G18" s="40"/>
      <c r="H18" s="40"/>
      <c r="I18" s="40"/>
      <c r="J18" s="40"/>
      <c r="K18" s="40"/>
      <c r="L18" s="20"/>
    </row>
    <row r="19" spans="4:11" ht="12.75">
      <c r="D19" s="39"/>
      <c r="E19" s="42"/>
      <c r="F19" s="40"/>
      <c r="G19" s="40"/>
      <c r="H19" s="40"/>
      <c r="I19" s="40"/>
      <c r="J19" s="40"/>
      <c r="K19" s="40"/>
    </row>
    <row r="20" spans="4:11" ht="12.75">
      <c r="D20" s="41"/>
      <c r="E20" s="42"/>
      <c r="F20" s="42"/>
      <c r="G20" s="42"/>
      <c r="H20" s="42"/>
      <c r="I20" s="42"/>
      <c r="J20" s="42"/>
      <c r="K20" s="42"/>
    </row>
    <row r="21" spans="4:11" ht="12.75">
      <c r="D21" s="39"/>
      <c r="E21" s="40"/>
      <c r="F21" s="40"/>
      <c r="G21" s="40"/>
      <c r="H21" s="40"/>
      <c r="I21" s="40"/>
      <c r="J21" s="40"/>
      <c r="K21" s="40"/>
    </row>
    <row r="22" spans="4:11" ht="12.75">
      <c r="D22" s="39"/>
      <c r="E22" s="40"/>
      <c r="F22" s="40"/>
      <c r="G22" s="40"/>
      <c r="H22" s="40"/>
      <c r="I22" s="40"/>
      <c r="J22" s="40"/>
      <c r="K22" s="40"/>
    </row>
    <row r="23" spans="4:11" ht="12.75">
      <c r="D23" s="39"/>
      <c r="E23" s="40"/>
      <c r="F23" s="40"/>
      <c r="G23" s="40"/>
      <c r="H23" s="40"/>
      <c r="I23" s="40"/>
      <c r="J23" s="40"/>
      <c r="K23" s="40"/>
    </row>
  </sheetData>
  <sheetProtection/>
  <mergeCells count="4">
    <mergeCell ref="A1:K1"/>
    <mergeCell ref="A4:C4"/>
    <mergeCell ref="A5:C5"/>
    <mergeCell ref="A6:C6"/>
  </mergeCells>
  <dataValidations count="2">
    <dataValidation allowBlank="1" showInputMessage="1" showErrorMessage="1" imeMode="hiragana" sqref="A17 A3"/>
    <dataValidation allowBlank="1" showInputMessage="1" showErrorMessage="1" imeMode="off" sqref="D5:K15"/>
  </dataValidations>
  <printOptions/>
  <pageMargins left="0.5905511811023623" right="0.3937007874015748" top="0.5905511811023623" bottom="0.3937007874015748" header="0.5118110236220472" footer="0.31496062992125984"/>
  <pageSetup horizontalDpi="300" verticalDpi="300" orientation="landscape" paperSize="9" scale="13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2.625" style="1" customWidth="1"/>
    <col min="4" max="4" width="7.625" style="1" customWidth="1"/>
    <col min="5" max="5" width="7.75390625" style="1" bestFit="1" customWidth="1"/>
    <col min="6" max="6" width="8.375" style="1" customWidth="1"/>
    <col min="7" max="8" width="6.625" style="1" customWidth="1"/>
    <col min="9" max="9" width="7.00390625" style="1" customWidth="1"/>
    <col min="10" max="11" width="6.625" style="1" customWidth="1"/>
    <col min="12" max="12" width="5.50390625" style="1" customWidth="1"/>
    <col min="13" max="13" width="5.75390625" style="1" customWidth="1"/>
    <col min="14" max="14" width="5.875" style="1" customWidth="1"/>
    <col min="15" max="15" width="6.125" style="1" customWidth="1"/>
    <col min="16" max="16" width="7.50390625" style="1" customWidth="1"/>
    <col min="17" max="16384" width="9.00390625" style="1" customWidth="1"/>
  </cols>
  <sheetData>
    <row r="1" spans="2:16" ht="16.5" customHeight="1">
      <c r="B1" s="69"/>
      <c r="C1" s="69"/>
      <c r="D1" s="69"/>
      <c r="E1" s="511" t="s">
        <v>207</v>
      </c>
      <c r="F1" s="511"/>
      <c r="G1" s="511"/>
      <c r="H1" s="511"/>
      <c r="I1" s="511"/>
      <c r="J1" s="511"/>
      <c r="K1" s="511"/>
      <c r="L1" s="69"/>
      <c r="M1" s="69"/>
      <c r="N1" s="69"/>
      <c r="O1" s="69"/>
      <c r="P1" s="69"/>
    </row>
    <row r="2" spans="1:16" ht="16.5" customHeight="1">
      <c r="A2" s="64"/>
      <c r="B2" s="65"/>
      <c r="C2" s="65"/>
      <c r="D2" s="65"/>
      <c r="E2" s="65"/>
      <c r="F2" s="65"/>
      <c r="I2" s="65"/>
      <c r="K2" s="81" t="s">
        <v>342</v>
      </c>
      <c r="L2" s="65"/>
      <c r="M2" s="65"/>
      <c r="N2" s="65"/>
      <c r="O2" s="65"/>
      <c r="P2" s="65"/>
    </row>
    <row r="3" spans="1:16" ht="16.5" customHeight="1">
      <c r="A3" s="64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5" s="11" customFormat="1" ht="18" customHeight="1" thickBot="1">
      <c r="A4" s="70" t="s">
        <v>22</v>
      </c>
      <c r="E4" s="71" t="s">
        <v>326</v>
      </c>
    </row>
    <row r="5" spans="1:16" ht="15.75" customHeight="1" thickTop="1">
      <c r="A5" s="517" t="s">
        <v>23</v>
      </c>
      <c r="B5" s="518"/>
      <c r="C5" s="518"/>
      <c r="D5" s="521" t="s">
        <v>26</v>
      </c>
      <c r="E5" s="516" t="s">
        <v>68</v>
      </c>
      <c r="F5" s="432"/>
      <c r="G5" s="432"/>
      <c r="H5" s="432"/>
      <c r="I5" s="432"/>
      <c r="J5" s="432"/>
      <c r="K5" s="432"/>
      <c r="L5" s="432"/>
      <c r="M5" s="432"/>
      <c r="N5" s="432"/>
      <c r="O5" s="385"/>
      <c r="P5" s="512" t="s">
        <v>175</v>
      </c>
    </row>
    <row r="6" spans="1:16" ht="15.75" customHeight="1">
      <c r="A6" s="519"/>
      <c r="B6" s="520"/>
      <c r="C6" s="520"/>
      <c r="D6" s="520"/>
      <c r="E6" s="384" t="s">
        <v>28</v>
      </c>
      <c r="F6" s="514" t="s">
        <v>176</v>
      </c>
      <c r="G6" s="515"/>
      <c r="H6" s="515"/>
      <c r="I6" s="515"/>
      <c r="J6" s="515"/>
      <c r="K6" s="515"/>
      <c r="L6" s="515"/>
      <c r="M6" s="515"/>
      <c r="N6" s="515"/>
      <c r="O6" s="386"/>
      <c r="P6" s="513"/>
    </row>
    <row r="7" spans="1:16" ht="25.5">
      <c r="A7" s="519"/>
      <c r="B7" s="520"/>
      <c r="C7" s="520"/>
      <c r="D7" s="520"/>
      <c r="E7" s="384"/>
      <c r="F7" s="43" t="s">
        <v>177</v>
      </c>
      <c r="G7" s="44" t="s">
        <v>143</v>
      </c>
      <c r="H7" s="44" t="s">
        <v>144</v>
      </c>
      <c r="I7" s="44" t="s">
        <v>145</v>
      </c>
      <c r="J7" s="44" t="s">
        <v>146</v>
      </c>
      <c r="K7" s="44" t="s">
        <v>147</v>
      </c>
      <c r="L7" s="44" t="s">
        <v>148</v>
      </c>
      <c r="M7" s="44" t="s">
        <v>178</v>
      </c>
      <c r="N7" s="44" t="s">
        <v>179</v>
      </c>
      <c r="O7" s="45" t="s">
        <v>180</v>
      </c>
      <c r="P7" s="513"/>
    </row>
    <row r="8" spans="1:16" s="11" customFormat="1" ht="22.5" customHeight="1">
      <c r="A8" s="78" t="s">
        <v>181</v>
      </c>
      <c r="B8" s="78">
        <v>60</v>
      </c>
      <c r="C8" s="78" t="s">
        <v>182</v>
      </c>
      <c r="D8" s="295">
        <v>141190</v>
      </c>
      <c r="E8" s="296">
        <f>SUM(F8:O8)</f>
        <v>140634</v>
      </c>
      <c r="F8" s="296">
        <v>38470</v>
      </c>
      <c r="G8" s="296">
        <v>27883</v>
      </c>
      <c r="H8" s="296">
        <v>26064</v>
      </c>
      <c r="I8" s="296">
        <v>32686</v>
      </c>
      <c r="J8" s="296">
        <v>11312</v>
      </c>
      <c r="K8" s="296">
        <v>2959</v>
      </c>
      <c r="L8" s="296">
        <v>939</v>
      </c>
      <c r="M8" s="296">
        <v>216</v>
      </c>
      <c r="N8" s="296">
        <v>55</v>
      </c>
      <c r="O8" s="296">
        <v>50</v>
      </c>
      <c r="P8" s="296">
        <v>552</v>
      </c>
    </row>
    <row r="9" spans="1:16" s="11" customFormat="1" ht="22.5" customHeight="1">
      <c r="A9" s="78" t="s">
        <v>183</v>
      </c>
      <c r="B9" s="78">
        <v>2</v>
      </c>
      <c r="C9" s="78" t="s">
        <v>182</v>
      </c>
      <c r="D9" s="297">
        <v>147772</v>
      </c>
      <c r="E9" s="296">
        <f>SUM(F9:O9)</f>
        <v>147436</v>
      </c>
      <c r="F9" s="296">
        <v>44657</v>
      </c>
      <c r="G9" s="296">
        <v>32035</v>
      </c>
      <c r="H9" s="296">
        <v>26536</v>
      </c>
      <c r="I9" s="296">
        <v>31216</v>
      </c>
      <c r="J9" s="296">
        <v>9356</v>
      </c>
      <c r="K9" s="296">
        <v>2643</v>
      </c>
      <c r="L9" s="296">
        <v>764</v>
      </c>
      <c r="M9" s="296">
        <v>183</v>
      </c>
      <c r="N9" s="296">
        <v>25</v>
      </c>
      <c r="O9" s="296">
        <v>21</v>
      </c>
      <c r="P9" s="296">
        <v>139</v>
      </c>
    </row>
    <row r="10" spans="1:19" s="11" customFormat="1" ht="22.5" customHeight="1">
      <c r="A10" s="78"/>
      <c r="B10" s="79">
        <v>7</v>
      </c>
      <c r="C10" s="79"/>
      <c r="D10" s="189">
        <v>147495</v>
      </c>
      <c r="E10" s="190">
        <f>SUM(F10:O10)</f>
        <v>147240</v>
      </c>
      <c r="F10" s="190">
        <v>46784</v>
      </c>
      <c r="G10" s="190">
        <v>36039</v>
      </c>
      <c r="H10" s="190">
        <v>27165</v>
      </c>
      <c r="I10" s="190">
        <v>26562</v>
      </c>
      <c r="J10" s="190">
        <v>7887</v>
      </c>
      <c r="K10" s="190">
        <v>2070</v>
      </c>
      <c r="L10" s="190">
        <v>581</v>
      </c>
      <c r="M10" s="190">
        <v>113</v>
      </c>
      <c r="N10" s="190">
        <v>16</v>
      </c>
      <c r="O10" s="190">
        <v>23</v>
      </c>
      <c r="P10" s="190">
        <v>235</v>
      </c>
      <c r="Q10" s="101"/>
      <c r="R10" s="101"/>
      <c r="S10" s="101"/>
    </row>
    <row r="11" spans="1:19" s="11" customFormat="1" ht="22.5" customHeight="1">
      <c r="A11" s="79"/>
      <c r="B11" s="79">
        <v>12</v>
      </c>
      <c r="C11" s="79"/>
      <c r="D11" s="189">
        <v>162240</v>
      </c>
      <c r="E11" s="190">
        <f>SUM(F11:O11)</f>
        <v>161963</v>
      </c>
      <c r="F11" s="190">
        <v>55360</v>
      </c>
      <c r="G11" s="190">
        <v>44338</v>
      </c>
      <c r="H11" s="190">
        <v>29648</v>
      </c>
      <c r="I11" s="190">
        <v>23828</v>
      </c>
      <c r="J11" s="190">
        <v>6607</v>
      </c>
      <c r="K11" s="190">
        <v>1658</v>
      </c>
      <c r="L11" s="190">
        <v>416</v>
      </c>
      <c r="M11" s="190">
        <v>81</v>
      </c>
      <c r="N11" s="190">
        <v>13</v>
      </c>
      <c r="O11" s="190">
        <v>14</v>
      </c>
      <c r="P11" s="190">
        <v>231</v>
      </c>
      <c r="Q11" s="101"/>
      <c r="R11" s="101"/>
      <c r="S11" s="101"/>
    </row>
    <row r="12" spans="1:19" s="11" customFormat="1" ht="22.5" customHeight="1">
      <c r="A12" s="79"/>
      <c r="B12" s="79">
        <v>17</v>
      </c>
      <c r="C12" s="79"/>
      <c r="D12" s="189">
        <v>189108</v>
      </c>
      <c r="E12" s="190">
        <v>188979</v>
      </c>
      <c r="F12" s="190">
        <v>68243</v>
      </c>
      <c r="G12" s="190">
        <v>54902</v>
      </c>
      <c r="H12" s="190">
        <v>33585</v>
      </c>
      <c r="I12" s="190">
        <v>24388</v>
      </c>
      <c r="J12" s="190">
        <v>6072</v>
      </c>
      <c r="K12" s="190">
        <v>1364</v>
      </c>
      <c r="L12" s="190">
        <v>325</v>
      </c>
      <c r="M12" s="190">
        <v>80</v>
      </c>
      <c r="N12" s="190">
        <v>10</v>
      </c>
      <c r="O12" s="190">
        <v>10</v>
      </c>
      <c r="P12" s="190">
        <v>115</v>
      </c>
      <c r="Q12" s="101"/>
      <c r="R12" s="101"/>
      <c r="S12" s="101"/>
    </row>
    <row r="13" spans="1:19" s="11" customFormat="1" ht="22.5" customHeight="1">
      <c r="A13" s="79"/>
      <c r="B13" s="99">
        <v>22</v>
      </c>
      <c r="C13" s="100"/>
      <c r="D13" s="189">
        <v>214424</v>
      </c>
      <c r="E13" s="190">
        <v>214300</v>
      </c>
      <c r="F13" s="190">
        <v>83086</v>
      </c>
      <c r="G13" s="190">
        <v>61231</v>
      </c>
      <c r="H13" s="190">
        <v>37614</v>
      </c>
      <c r="I13" s="190">
        <v>25089</v>
      </c>
      <c r="J13" s="190">
        <v>5727</v>
      </c>
      <c r="K13" s="190">
        <v>1165</v>
      </c>
      <c r="L13" s="190">
        <v>300</v>
      </c>
      <c r="M13" s="190">
        <v>55</v>
      </c>
      <c r="N13" s="190">
        <v>22</v>
      </c>
      <c r="O13" s="190">
        <v>11</v>
      </c>
      <c r="P13" s="190">
        <v>124</v>
      </c>
      <c r="Q13" s="101"/>
      <c r="R13" s="101"/>
      <c r="S13" s="101"/>
    </row>
    <row r="14" spans="1:19" s="11" customFormat="1" ht="22.5" customHeight="1">
      <c r="A14" s="99"/>
      <c r="B14" s="99">
        <v>27</v>
      </c>
      <c r="C14" s="100"/>
      <c r="D14" s="189">
        <v>243708</v>
      </c>
      <c r="E14" s="190">
        <f>SUM(F14:O14)</f>
        <v>243575</v>
      </c>
      <c r="F14" s="190">
        <v>106682</v>
      </c>
      <c r="G14" s="190">
        <v>64345</v>
      </c>
      <c r="H14" s="190">
        <v>39823</v>
      </c>
      <c r="I14" s="190">
        <v>26287</v>
      </c>
      <c r="J14" s="190">
        <v>5288</v>
      </c>
      <c r="K14" s="190">
        <v>889</v>
      </c>
      <c r="L14" s="190">
        <v>212</v>
      </c>
      <c r="M14" s="190">
        <v>40</v>
      </c>
      <c r="N14" s="190">
        <v>2</v>
      </c>
      <c r="O14" s="190">
        <v>7</v>
      </c>
      <c r="P14" s="190">
        <v>133</v>
      </c>
      <c r="Q14" s="101"/>
      <c r="R14" s="101"/>
      <c r="S14" s="101"/>
    </row>
    <row r="15" spans="1:19" s="11" customFormat="1" ht="22.5" customHeight="1">
      <c r="A15" s="345" t="s">
        <v>341</v>
      </c>
      <c r="B15" s="80">
        <v>2</v>
      </c>
      <c r="C15" s="346" t="s">
        <v>182</v>
      </c>
      <c r="D15" s="191">
        <f>E15+P15</f>
        <v>264278</v>
      </c>
      <c r="E15" s="192">
        <f>SUM(F15:O15)</f>
        <v>264111</v>
      </c>
      <c r="F15" s="192">
        <v>123488</v>
      </c>
      <c r="G15" s="192">
        <v>66591</v>
      </c>
      <c r="H15" s="192">
        <v>40197</v>
      </c>
      <c r="I15" s="192">
        <v>27531</v>
      </c>
      <c r="J15" s="192">
        <v>5321</v>
      </c>
      <c r="K15" s="192">
        <v>803</v>
      </c>
      <c r="L15" s="192">
        <v>149</v>
      </c>
      <c r="M15" s="192">
        <v>24</v>
      </c>
      <c r="N15" s="192">
        <v>1</v>
      </c>
      <c r="O15" s="192">
        <v>6</v>
      </c>
      <c r="P15" s="192">
        <v>167</v>
      </c>
      <c r="Q15" s="101"/>
      <c r="R15" s="101"/>
      <c r="S15" s="101"/>
    </row>
    <row r="16" spans="4:19" ht="7.5" customHeight="1"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</row>
    <row r="17" spans="1:19" ht="15.75" customHeight="1">
      <c r="A17" s="1" t="s">
        <v>184</v>
      </c>
      <c r="D17" s="20"/>
      <c r="E17" s="20"/>
      <c r="F17" s="20"/>
      <c r="G17" s="20"/>
      <c r="H17" s="20"/>
      <c r="I17" s="193"/>
      <c r="J17" s="20"/>
      <c r="K17" s="20"/>
      <c r="L17" s="20"/>
      <c r="M17" s="20"/>
      <c r="N17" s="20"/>
      <c r="O17" s="20"/>
      <c r="P17" s="20"/>
      <c r="Q17" s="20"/>
      <c r="R17" s="20"/>
      <c r="S17" s="20"/>
    </row>
    <row r="18" spans="1:19" ht="12.75">
      <c r="A18" s="1" t="s">
        <v>338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</row>
    <row r="19" spans="4:19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</row>
  </sheetData>
  <sheetProtection/>
  <mergeCells count="7">
    <mergeCell ref="E1:K1"/>
    <mergeCell ref="P5:P7"/>
    <mergeCell ref="F6:O6"/>
    <mergeCell ref="E5:O5"/>
    <mergeCell ref="A5:C7"/>
    <mergeCell ref="D5:D7"/>
    <mergeCell ref="E6:E7"/>
  </mergeCells>
  <dataValidations count="2">
    <dataValidation allowBlank="1" showInputMessage="1" showErrorMessage="1" imeMode="off" sqref="D8:P15"/>
    <dataValidation allowBlank="1" showInputMessage="1" showErrorMessage="1" imeMode="hiragana" sqref="A4"/>
  </dataValidations>
  <printOptions/>
  <pageMargins left="0.3937007874015748" right="0.1968503937007874" top="0.7874015748031497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48"/>
  <sheetViews>
    <sheetView view="pageBreakPreview" zoomScaleSheetLayoutView="100" zoomScalePageLayoutView="0" workbookViewId="0" topLeftCell="A1">
      <pane ySplit="7" topLeftCell="A8" activePane="bottomLeft" state="frozen"/>
      <selection pane="topLeft" activeCell="I209" sqref="I209"/>
      <selection pane="bottomLeft" activeCell="A1" sqref="A1:O1"/>
    </sheetView>
  </sheetViews>
  <sheetFormatPr defaultColWidth="9.00390625" defaultRowHeight="13.5"/>
  <cols>
    <col min="1" max="1" width="3.125" style="1" customWidth="1"/>
    <col min="2" max="2" width="5.375" style="1" customWidth="1"/>
    <col min="3" max="3" width="4.125" style="1" customWidth="1"/>
    <col min="4" max="4" width="4.875" style="1" customWidth="1"/>
    <col min="5" max="5" width="3.00390625" style="1" customWidth="1"/>
    <col min="6" max="7" width="7.625" style="1" customWidth="1"/>
    <col min="8" max="8" width="7.75390625" style="1" customWidth="1"/>
    <col min="9" max="13" width="6.625" style="1" customWidth="1"/>
    <col min="14" max="14" width="6.25390625" style="1" customWidth="1"/>
    <col min="15" max="15" width="8.125" style="1" customWidth="1"/>
    <col min="16" max="16384" width="9.00390625" style="1" customWidth="1"/>
  </cols>
  <sheetData>
    <row r="1" spans="1:15" ht="16.5" customHeight="1">
      <c r="A1" s="381" t="s">
        <v>209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6.5" customHeight="1">
      <c r="A2" s="64"/>
      <c r="B2" s="65"/>
      <c r="C2" s="65"/>
      <c r="D2" s="65"/>
      <c r="E2" s="65"/>
      <c r="F2" s="65"/>
      <c r="G2" s="65"/>
      <c r="H2" s="65"/>
      <c r="I2" s="65"/>
      <c r="J2" s="81" t="s">
        <v>343</v>
      </c>
      <c r="K2" s="65"/>
      <c r="L2" s="65"/>
      <c r="M2" s="65"/>
      <c r="N2" s="65"/>
      <c r="O2" s="65"/>
    </row>
    <row r="3" spans="5:6" ht="16.5" customHeight="1">
      <c r="E3" s="49"/>
      <c r="F3" s="38" t="s">
        <v>208</v>
      </c>
    </row>
    <row r="4" spans="1:6" s="11" customFormat="1" ht="18" customHeight="1" thickBot="1">
      <c r="A4" s="70" t="s">
        <v>22</v>
      </c>
      <c r="F4" s="71" t="s">
        <v>326</v>
      </c>
    </row>
    <row r="5" spans="1:15" ht="25.5" customHeight="1" thickTop="1">
      <c r="A5" s="532" t="s">
        <v>23</v>
      </c>
      <c r="B5" s="533"/>
      <c r="C5" s="533"/>
      <c r="D5" s="533"/>
      <c r="E5" s="534"/>
      <c r="F5" s="522" t="s">
        <v>28</v>
      </c>
      <c r="G5" s="516" t="s">
        <v>116</v>
      </c>
      <c r="H5" s="432"/>
      <c r="I5" s="432"/>
      <c r="J5" s="432"/>
      <c r="K5" s="432"/>
      <c r="L5" s="432"/>
      <c r="M5" s="385"/>
      <c r="N5" s="522" t="s">
        <v>185</v>
      </c>
      <c r="O5" s="525" t="s">
        <v>186</v>
      </c>
    </row>
    <row r="6" spans="1:15" ht="21.75" customHeight="1">
      <c r="A6" s="535"/>
      <c r="B6" s="535"/>
      <c r="C6" s="535"/>
      <c r="D6" s="535"/>
      <c r="E6" s="536"/>
      <c r="F6" s="523"/>
      <c r="G6" s="528" t="s">
        <v>28</v>
      </c>
      <c r="H6" s="514" t="s">
        <v>119</v>
      </c>
      <c r="I6" s="515"/>
      <c r="J6" s="515"/>
      <c r="K6" s="515"/>
      <c r="L6" s="386"/>
      <c r="M6" s="528" t="s">
        <v>134</v>
      </c>
      <c r="N6" s="523"/>
      <c r="O6" s="526"/>
    </row>
    <row r="7" spans="1:15" ht="31.5" customHeight="1">
      <c r="A7" s="537"/>
      <c r="B7" s="537"/>
      <c r="C7" s="537"/>
      <c r="D7" s="537"/>
      <c r="E7" s="538"/>
      <c r="F7" s="524"/>
      <c r="G7" s="529"/>
      <c r="H7" s="50" t="s">
        <v>28</v>
      </c>
      <c r="I7" s="3" t="s">
        <v>187</v>
      </c>
      <c r="J7" s="3" t="s">
        <v>188</v>
      </c>
      <c r="K7" s="3" t="s">
        <v>189</v>
      </c>
      <c r="L7" s="3" t="s">
        <v>190</v>
      </c>
      <c r="M7" s="529"/>
      <c r="N7" s="524"/>
      <c r="O7" s="527"/>
    </row>
    <row r="8" spans="1:15" ht="15.75" customHeight="1">
      <c r="A8" s="5"/>
      <c r="B8" s="5"/>
      <c r="C8" s="5"/>
      <c r="D8" s="5"/>
      <c r="E8" s="5"/>
      <c r="F8" s="51"/>
      <c r="G8" s="28"/>
      <c r="H8" s="28"/>
      <c r="I8" s="28"/>
      <c r="J8" s="28"/>
      <c r="K8" s="28"/>
      <c r="L8" s="28"/>
      <c r="M8" s="28"/>
      <c r="N8" s="28"/>
      <c r="O8" s="28"/>
    </row>
    <row r="9" spans="1:15" ht="19.5" customHeight="1">
      <c r="A9" s="530" t="s">
        <v>191</v>
      </c>
      <c r="B9" s="530"/>
      <c r="C9" s="530"/>
      <c r="D9" s="530"/>
      <c r="E9" s="530"/>
      <c r="F9" s="52"/>
      <c r="G9" s="53"/>
      <c r="H9" s="54"/>
      <c r="I9" s="53"/>
      <c r="J9" s="53"/>
      <c r="K9" s="53"/>
      <c r="L9" s="53"/>
      <c r="M9" s="53"/>
      <c r="N9" s="53"/>
      <c r="O9" s="53"/>
    </row>
    <row r="10" spans="2:15" ht="19.5" customHeight="1">
      <c r="B10" s="55" t="s">
        <v>181</v>
      </c>
      <c r="C10" s="46">
        <v>50</v>
      </c>
      <c r="D10" s="46" t="s">
        <v>182</v>
      </c>
      <c r="F10" s="298" t="s">
        <v>192</v>
      </c>
      <c r="G10" s="299">
        <f aca="true" t="shared" si="0" ref="G10:G16">SUM(H10,M10)</f>
        <v>87332</v>
      </c>
      <c r="H10" s="299">
        <f aca="true" t="shared" si="1" ref="H10:H16">SUM(I10:L10)</f>
        <v>74612</v>
      </c>
      <c r="I10" s="299">
        <v>13421</v>
      </c>
      <c r="J10" s="299">
        <v>53879</v>
      </c>
      <c r="K10" s="299">
        <v>1238</v>
      </c>
      <c r="L10" s="299">
        <v>6074</v>
      </c>
      <c r="M10" s="299">
        <v>12720</v>
      </c>
      <c r="N10" s="300" t="s">
        <v>192</v>
      </c>
      <c r="O10" s="300" t="s">
        <v>192</v>
      </c>
    </row>
    <row r="11" spans="1:19" ht="19.5" customHeight="1">
      <c r="A11" s="20"/>
      <c r="B11" s="194" t="s">
        <v>76</v>
      </c>
      <c r="C11" s="144" t="s">
        <v>193</v>
      </c>
      <c r="D11" s="144"/>
      <c r="E11" s="20"/>
      <c r="F11" s="301">
        <f aca="true" t="shared" si="2" ref="F11:F16">SUM(G11,N11,O11)</f>
        <v>128657</v>
      </c>
      <c r="G11" s="200">
        <f t="shared" si="0"/>
        <v>92234</v>
      </c>
      <c r="H11" s="200">
        <f t="shared" si="1"/>
        <v>79998</v>
      </c>
      <c r="I11" s="200">
        <v>15769</v>
      </c>
      <c r="J11" s="200">
        <v>55432</v>
      </c>
      <c r="K11" s="200">
        <v>1523</v>
      </c>
      <c r="L11" s="200">
        <v>7274</v>
      </c>
      <c r="M11" s="200">
        <v>12236</v>
      </c>
      <c r="N11" s="200">
        <v>327</v>
      </c>
      <c r="O11" s="200">
        <v>36096</v>
      </c>
      <c r="P11" s="20"/>
      <c r="Q11" s="20"/>
      <c r="R11" s="20"/>
      <c r="S11" s="20"/>
    </row>
    <row r="12" spans="1:19" ht="19.5" customHeight="1">
      <c r="A12" s="20"/>
      <c r="B12" s="194" t="s">
        <v>76</v>
      </c>
      <c r="C12" s="144" t="s">
        <v>194</v>
      </c>
      <c r="D12" s="144"/>
      <c r="E12" s="20"/>
      <c r="F12" s="199">
        <f t="shared" si="2"/>
        <v>140634</v>
      </c>
      <c r="G12" s="200">
        <f t="shared" si="0"/>
        <v>101777</v>
      </c>
      <c r="H12" s="200">
        <f t="shared" si="1"/>
        <v>88606</v>
      </c>
      <c r="I12" s="200">
        <v>19376</v>
      </c>
      <c r="J12" s="200">
        <v>58578</v>
      </c>
      <c r="K12" s="200">
        <v>1822</v>
      </c>
      <c r="L12" s="200">
        <v>8830</v>
      </c>
      <c r="M12" s="200">
        <v>13171</v>
      </c>
      <c r="N12" s="200">
        <v>387</v>
      </c>
      <c r="O12" s="200">
        <v>38470</v>
      </c>
      <c r="P12" s="20"/>
      <c r="Q12" s="20"/>
      <c r="R12" s="20"/>
      <c r="S12" s="20"/>
    </row>
    <row r="13" spans="1:19" ht="19.5" customHeight="1">
      <c r="A13" s="20"/>
      <c r="B13" s="195" t="s">
        <v>183</v>
      </c>
      <c r="C13" s="196">
        <v>2</v>
      </c>
      <c r="D13" s="196" t="s">
        <v>182</v>
      </c>
      <c r="E13" s="20"/>
      <c r="F13" s="199">
        <f t="shared" si="2"/>
        <v>147436</v>
      </c>
      <c r="G13" s="200">
        <f t="shared" si="0"/>
        <v>102470</v>
      </c>
      <c r="H13" s="200">
        <f t="shared" si="1"/>
        <v>90479</v>
      </c>
      <c r="I13" s="200">
        <v>22186</v>
      </c>
      <c r="J13" s="200">
        <v>56023</v>
      </c>
      <c r="K13" s="200">
        <v>2108</v>
      </c>
      <c r="L13" s="200">
        <v>10162</v>
      </c>
      <c r="M13" s="200">
        <v>11991</v>
      </c>
      <c r="N13" s="200">
        <v>309</v>
      </c>
      <c r="O13" s="200">
        <v>44657</v>
      </c>
      <c r="P13" s="20"/>
      <c r="Q13" s="20"/>
      <c r="R13" s="20"/>
      <c r="S13" s="20"/>
    </row>
    <row r="14" spans="1:19" ht="19.5" customHeight="1">
      <c r="A14" s="20"/>
      <c r="B14" s="194" t="s">
        <v>76</v>
      </c>
      <c r="C14" s="144" t="s">
        <v>195</v>
      </c>
      <c r="D14" s="144"/>
      <c r="E14" s="20"/>
      <c r="F14" s="199">
        <f t="shared" si="2"/>
        <v>147240</v>
      </c>
      <c r="G14" s="200">
        <f t="shared" si="0"/>
        <v>99831</v>
      </c>
      <c r="H14" s="200">
        <f t="shared" si="1"/>
        <v>88851</v>
      </c>
      <c r="I14" s="200">
        <v>24912</v>
      </c>
      <c r="J14" s="200">
        <v>50539</v>
      </c>
      <c r="K14" s="200">
        <v>2278</v>
      </c>
      <c r="L14" s="200">
        <v>11122</v>
      </c>
      <c r="M14" s="200">
        <v>10980</v>
      </c>
      <c r="N14" s="200">
        <v>625</v>
      </c>
      <c r="O14" s="200">
        <v>46784</v>
      </c>
      <c r="P14" s="20"/>
      <c r="Q14" s="20"/>
      <c r="R14" s="20"/>
      <c r="S14" s="20"/>
    </row>
    <row r="15" spans="1:19" ht="19.5" customHeight="1">
      <c r="A15" s="20"/>
      <c r="B15" s="194" t="s">
        <v>76</v>
      </c>
      <c r="C15" s="144" t="s">
        <v>196</v>
      </c>
      <c r="D15" s="144"/>
      <c r="E15" s="20"/>
      <c r="F15" s="199">
        <f t="shared" si="2"/>
        <v>161963</v>
      </c>
      <c r="G15" s="200">
        <f t="shared" si="0"/>
        <v>105431</v>
      </c>
      <c r="H15" s="200">
        <f t="shared" si="1"/>
        <v>94877</v>
      </c>
      <c r="I15" s="200">
        <v>30965</v>
      </c>
      <c r="J15" s="200">
        <v>48874</v>
      </c>
      <c r="K15" s="200">
        <v>2430</v>
      </c>
      <c r="L15" s="200">
        <v>12608</v>
      </c>
      <c r="M15" s="200">
        <v>10554</v>
      </c>
      <c r="N15" s="200">
        <v>1172</v>
      </c>
      <c r="O15" s="200">
        <v>55360</v>
      </c>
      <c r="P15" s="20"/>
      <c r="Q15" s="20"/>
      <c r="R15" s="20"/>
      <c r="S15" s="20"/>
    </row>
    <row r="16" spans="1:19" ht="19.5" customHeight="1">
      <c r="A16" s="20"/>
      <c r="B16" s="194"/>
      <c r="C16" s="144" t="s">
        <v>225</v>
      </c>
      <c r="D16" s="144"/>
      <c r="E16" s="20"/>
      <c r="F16" s="199">
        <f t="shared" si="2"/>
        <v>188979</v>
      </c>
      <c r="G16" s="200">
        <f t="shared" si="0"/>
        <v>118901</v>
      </c>
      <c r="H16" s="200">
        <f t="shared" si="1"/>
        <v>108142</v>
      </c>
      <c r="I16" s="200">
        <v>38730</v>
      </c>
      <c r="J16" s="200">
        <v>51989</v>
      </c>
      <c r="K16" s="200">
        <v>2761</v>
      </c>
      <c r="L16" s="200">
        <v>14662</v>
      </c>
      <c r="M16" s="200">
        <v>10759</v>
      </c>
      <c r="N16" s="200">
        <v>1835</v>
      </c>
      <c r="O16" s="200">
        <v>68243</v>
      </c>
      <c r="P16" s="20"/>
      <c r="Q16" s="20"/>
      <c r="R16" s="20"/>
      <c r="S16" s="20"/>
    </row>
    <row r="17" spans="1:19" s="56" customFormat="1" ht="19.5" customHeight="1">
      <c r="A17" s="110"/>
      <c r="B17" s="197"/>
      <c r="C17" s="198" t="s">
        <v>217</v>
      </c>
      <c r="D17" s="198"/>
      <c r="E17" s="110"/>
      <c r="F17" s="199">
        <v>214300</v>
      </c>
      <c r="G17" s="200">
        <v>128187</v>
      </c>
      <c r="H17" s="200">
        <v>118335</v>
      </c>
      <c r="I17" s="200">
        <v>43126</v>
      </c>
      <c r="J17" s="200">
        <v>56325</v>
      </c>
      <c r="K17" s="200">
        <v>2893</v>
      </c>
      <c r="L17" s="200">
        <v>15991</v>
      </c>
      <c r="M17" s="200">
        <v>9852</v>
      </c>
      <c r="N17" s="200">
        <v>3027</v>
      </c>
      <c r="O17" s="200">
        <v>83086</v>
      </c>
      <c r="P17" s="110"/>
      <c r="Q17" s="110"/>
      <c r="R17" s="110"/>
      <c r="S17" s="110"/>
    </row>
    <row r="18" spans="1:19" ht="19.5" customHeight="1">
      <c r="A18" s="20"/>
      <c r="B18" s="194"/>
      <c r="C18" s="144" t="s">
        <v>306</v>
      </c>
      <c r="D18" s="144"/>
      <c r="E18" s="20"/>
      <c r="F18" s="199">
        <v>243575</v>
      </c>
      <c r="G18" s="200">
        <f>SUM(H18,M18)</f>
        <v>134820</v>
      </c>
      <c r="H18" s="200">
        <f>SUM(I18:L18)</f>
        <v>127073</v>
      </c>
      <c r="I18" s="200">
        <v>46023</v>
      </c>
      <c r="J18" s="200">
        <v>60938</v>
      </c>
      <c r="K18" s="200">
        <v>2979</v>
      </c>
      <c r="L18" s="200">
        <v>17133</v>
      </c>
      <c r="M18" s="200">
        <v>7747</v>
      </c>
      <c r="N18" s="200">
        <v>2071</v>
      </c>
      <c r="O18" s="200">
        <v>106682</v>
      </c>
      <c r="P18" s="20"/>
      <c r="Q18" s="20"/>
      <c r="R18" s="20"/>
      <c r="S18" s="20"/>
    </row>
    <row r="19" spans="1:19" ht="19.5" customHeight="1">
      <c r="A19" s="20"/>
      <c r="B19" s="194" t="s">
        <v>341</v>
      </c>
      <c r="C19" s="144" t="s">
        <v>106</v>
      </c>
      <c r="D19" s="144" t="s">
        <v>182</v>
      </c>
      <c r="E19" s="20"/>
      <c r="F19" s="199">
        <f>G19+N19+O19</f>
        <v>264101</v>
      </c>
      <c r="G19" s="200">
        <f>SUM(H19,M19)</f>
        <v>138388</v>
      </c>
      <c r="H19" s="200">
        <f>SUM(I19:L19)</f>
        <v>131885</v>
      </c>
      <c r="I19" s="200">
        <v>47406</v>
      </c>
      <c r="J19" s="200">
        <v>63696</v>
      </c>
      <c r="K19" s="200">
        <v>3048</v>
      </c>
      <c r="L19" s="200">
        <v>17735</v>
      </c>
      <c r="M19" s="200">
        <v>6503</v>
      </c>
      <c r="N19" s="200">
        <v>2225</v>
      </c>
      <c r="O19" s="200">
        <v>123488</v>
      </c>
      <c r="P19" s="20"/>
      <c r="Q19" s="20"/>
      <c r="R19" s="20"/>
      <c r="S19" s="20"/>
    </row>
    <row r="20" spans="1:19" ht="19.5" customHeight="1">
      <c r="A20" s="531" t="s">
        <v>197</v>
      </c>
      <c r="B20" s="509"/>
      <c r="C20" s="509"/>
      <c r="D20" s="509"/>
      <c r="E20" s="509"/>
      <c r="F20" s="199"/>
      <c r="G20" s="200"/>
      <c r="H20" s="200"/>
      <c r="I20" s="200"/>
      <c r="J20" s="200"/>
      <c r="K20" s="200"/>
      <c r="L20" s="200"/>
      <c r="M20" s="200"/>
      <c r="N20" s="200"/>
      <c r="O20" s="200"/>
      <c r="P20" s="20"/>
      <c r="Q20" s="20"/>
      <c r="R20" s="20"/>
      <c r="S20" s="20"/>
    </row>
    <row r="21" spans="1:19" ht="19.5" customHeight="1">
      <c r="A21" s="20"/>
      <c r="B21" s="195" t="s">
        <v>181</v>
      </c>
      <c r="C21" s="196">
        <v>50</v>
      </c>
      <c r="D21" s="196" t="s">
        <v>182</v>
      </c>
      <c r="E21" s="20"/>
      <c r="F21" s="302" t="s">
        <v>192</v>
      </c>
      <c r="G21" s="200">
        <f aca="true" t="shared" si="3" ref="G21:G27">SUM(H21,M21)</f>
        <v>28567</v>
      </c>
      <c r="H21" s="200">
        <f aca="true" t="shared" si="4" ref="H21:H27">SUM(I21:L21)</f>
        <v>24397</v>
      </c>
      <c r="I21" s="201" t="s">
        <v>198</v>
      </c>
      <c r="J21" s="200">
        <v>23943</v>
      </c>
      <c r="K21" s="200">
        <v>60</v>
      </c>
      <c r="L21" s="200">
        <v>394</v>
      </c>
      <c r="M21" s="200">
        <v>4170</v>
      </c>
      <c r="N21" s="201" t="s">
        <v>192</v>
      </c>
      <c r="O21" s="201" t="s">
        <v>192</v>
      </c>
      <c r="P21" s="20"/>
      <c r="Q21" s="20"/>
      <c r="R21" s="20"/>
      <c r="S21" s="20"/>
    </row>
    <row r="22" spans="1:19" ht="19.5" customHeight="1">
      <c r="A22" s="20"/>
      <c r="B22" s="194" t="s">
        <v>95</v>
      </c>
      <c r="C22" s="144" t="s">
        <v>193</v>
      </c>
      <c r="D22" s="144"/>
      <c r="E22" s="20"/>
      <c r="F22" s="199">
        <f aca="true" t="shared" si="5" ref="F22:F27">SUM(G22,N22,O22)</f>
        <v>22722</v>
      </c>
      <c r="G22" s="200">
        <f t="shared" si="3"/>
        <v>22722</v>
      </c>
      <c r="H22" s="200">
        <f t="shared" si="4"/>
        <v>19562</v>
      </c>
      <c r="I22" s="201" t="s">
        <v>198</v>
      </c>
      <c r="J22" s="200">
        <v>19126</v>
      </c>
      <c r="K22" s="200">
        <v>46</v>
      </c>
      <c r="L22" s="200">
        <v>390</v>
      </c>
      <c r="M22" s="200">
        <v>3160</v>
      </c>
      <c r="N22" s="201" t="s">
        <v>198</v>
      </c>
      <c r="O22" s="201" t="s">
        <v>198</v>
      </c>
      <c r="P22" s="20"/>
      <c r="Q22" s="20"/>
      <c r="R22" s="20"/>
      <c r="S22" s="20"/>
    </row>
    <row r="23" spans="1:19" ht="19.5" customHeight="1">
      <c r="A23" s="20"/>
      <c r="B23" s="194" t="s">
        <v>95</v>
      </c>
      <c r="C23" s="144" t="s">
        <v>194</v>
      </c>
      <c r="D23" s="144"/>
      <c r="E23" s="20"/>
      <c r="F23" s="199">
        <f t="shared" si="5"/>
        <v>21066</v>
      </c>
      <c r="G23" s="200">
        <f t="shared" si="3"/>
        <v>21066</v>
      </c>
      <c r="H23" s="200">
        <f t="shared" si="4"/>
        <v>18201</v>
      </c>
      <c r="I23" s="201" t="s">
        <v>198</v>
      </c>
      <c r="J23" s="200">
        <v>17730</v>
      </c>
      <c r="K23" s="200">
        <v>42</v>
      </c>
      <c r="L23" s="200">
        <v>429</v>
      </c>
      <c r="M23" s="200">
        <v>2865</v>
      </c>
      <c r="N23" s="201" t="s">
        <v>198</v>
      </c>
      <c r="O23" s="201" t="s">
        <v>198</v>
      </c>
      <c r="P23" s="20"/>
      <c r="Q23" s="20"/>
      <c r="R23" s="20"/>
      <c r="S23" s="20"/>
    </row>
    <row r="24" spans="1:19" ht="19.5" customHeight="1">
      <c r="A24" s="20"/>
      <c r="B24" s="195" t="s">
        <v>183</v>
      </c>
      <c r="C24" s="196">
        <v>2</v>
      </c>
      <c r="D24" s="196" t="s">
        <v>182</v>
      </c>
      <c r="E24" s="20"/>
      <c r="F24" s="199">
        <f t="shared" si="5"/>
        <v>16236</v>
      </c>
      <c r="G24" s="200">
        <f t="shared" si="3"/>
        <v>16236</v>
      </c>
      <c r="H24" s="200">
        <f t="shared" si="4"/>
        <v>14232</v>
      </c>
      <c r="I24" s="201" t="s">
        <v>198</v>
      </c>
      <c r="J24" s="200">
        <v>13796</v>
      </c>
      <c r="K24" s="200">
        <v>30</v>
      </c>
      <c r="L24" s="200">
        <v>406</v>
      </c>
      <c r="M24" s="200">
        <v>2004</v>
      </c>
      <c r="N24" s="201" t="s">
        <v>198</v>
      </c>
      <c r="O24" s="201" t="s">
        <v>198</v>
      </c>
      <c r="P24" s="20"/>
      <c r="Q24" s="20"/>
      <c r="R24" s="20"/>
      <c r="S24" s="20"/>
    </row>
    <row r="25" spans="1:19" ht="19.5" customHeight="1">
      <c r="A25" s="20"/>
      <c r="B25" s="194" t="s">
        <v>95</v>
      </c>
      <c r="C25" s="144" t="s">
        <v>195</v>
      </c>
      <c r="D25" s="144"/>
      <c r="E25" s="20"/>
      <c r="F25" s="199">
        <f t="shared" si="5"/>
        <v>12445</v>
      </c>
      <c r="G25" s="200">
        <f t="shared" si="3"/>
        <v>12445</v>
      </c>
      <c r="H25" s="200">
        <f t="shared" si="4"/>
        <v>10963</v>
      </c>
      <c r="I25" s="201" t="s">
        <v>198</v>
      </c>
      <c r="J25" s="200">
        <v>10509</v>
      </c>
      <c r="K25" s="200">
        <v>39</v>
      </c>
      <c r="L25" s="200">
        <v>415</v>
      </c>
      <c r="M25" s="200">
        <v>1482</v>
      </c>
      <c r="N25" s="201" t="s">
        <v>198</v>
      </c>
      <c r="O25" s="201" t="s">
        <v>198</v>
      </c>
      <c r="P25" s="20"/>
      <c r="Q25" s="20"/>
      <c r="R25" s="20"/>
      <c r="S25" s="20"/>
    </row>
    <row r="26" spans="1:19" ht="19.5" customHeight="1">
      <c r="A26" s="20"/>
      <c r="B26" s="194" t="s">
        <v>95</v>
      </c>
      <c r="C26" s="144" t="s">
        <v>196</v>
      </c>
      <c r="D26" s="144"/>
      <c r="E26" s="20"/>
      <c r="F26" s="199">
        <f t="shared" si="5"/>
        <v>13557</v>
      </c>
      <c r="G26" s="200">
        <f t="shared" si="3"/>
        <v>13557</v>
      </c>
      <c r="H26" s="200">
        <f t="shared" si="4"/>
        <v>12340</v>
      </c>
      <c r="I26" s="201" t="s">
        <v>89</v>
      </c>
      <c r="J26" s="200">
        <v>11737</v>
      </c>
      <c r="K26" s="200">
        <v>44</v>
      </c>
      <c r="L26" s="200">
        <v>559</v>
      </c>
      <c r="M26" s="200">
        <v>1217</v>
      </c>
      <c r="N26" s="201" t="s">
        <v>198</v>
      </c>
      <c r="O26" s="201" t="s">
        <v>198</v>
      </c>
      <c r="P26" s="20"/>
      <c r="Q26" s="20"/>
      <c r="R26" s="20"/>
      <c r="S26" s="20"/>
    </row>
    <row r="27" spans="1:19" ht="19.5" customHeight="1">
      <c r="A27" s="20"/>
      <c r="B27" s="194"/>
      <c r="C27" s="144" t="s">
        <v>225</v>
      </c>
      <c r="D27" s="144"/>
      <c r="E27" s="20"/>
      <c r="F27" s="199">
        <f t="shared" si="5"/>
        <v>17086</v>
      </c>
      <c r="G27" s="200">
        <f t="shared" si="3"/>
        <v>17086</v>
      </c>
      <c r="H27" s="200">
        <f t="shared" si="4"/>
        <v>15829</v>
      </c>
      <c r="I27" s="201" t="s">
        <v>89</v>
      </c>
      <c r="J27" s="200">
        <v>15054</v>
      </c>
      <c r="K27" s="200">
        <v>67</v>
      </c>
      <c r="L27" s="200">
        <v>708</v>
      </c>
      <c r="M27" s="200">
        <v>1257</v>
      </c>
      <c r="N27" s="201" t="s">
        <v>89</v>
      </c>
      <c r="O27" s="201" t="s">
        <v>89</v>
      </c>
      <c r="P27" s="20"/>
      <c r="Q27" s="20"/>
      <c r="R27" s="20"/>
      <c r="S27" s="20"/>
    </row>
    <row r="28" spans="1:19" s="56" customFormat="1" ht="19.5" customHeight="1">
      <c r="A28" s="110"/>
      <c r="B28" s="197"/>
      <c r="C28" s="198" t="s">
        <v>217</v>
      </c>
      <c r="D28" s="198"/>
      <c r="E28" s="110"/>
      <c r="F28" s="199">
        <v>20264</v>
      </c>
      <c r="G28" s="200">
        <v>20163</v>
      </c>
      <c r="H28" s="200">
        <v>19096</v>
      </c>
      <c r="I28" s="201" t="s">
        <v>89</v>
      </c>
      <c r="J28" s="200">
        <v>18269</v>
      </c>
      <c r="K28" s="200">
        <v>88</v>
      </c>
      <c r="L28" s="200">
        <v>739</v>
      </c>
      <c r="M28" s="200">
        <v>1067</v>
      </c>
      <c r="N28" s="201">
        <v>100</v>
      </c>
      <c r="O28" s="201">
        <v>1</v>
      </c>
      <c r="P28" s="110"/>
      <c r="Q28" s="110"/>
      <c r="R28" s="110"/>
      <c r="S28" s="110"/>
    </row>
    <row r="29" spans="1:19" ht="19.5" customHeight="1">
      <c r="A29" s="20"/>
      <c r="B29" s="194"/>
      <c r="C29" s="144" t="s">
        <v>307</v>
      </c>
      <c r="D29" s="144"/>
      <c r="E29" s="20"/>
      <c r="F29" s="199">
        <f>SUM(G29,N29,O29)</f>
        <v>22524</v>
      </c>
      <c r="G29" s="200">
        <f>SUM(H29,M29)</f>
        <v>22455</v>
      </c>
      <c r="H29" s="200">
        <f>SUM(I29:L29)</f>
        <v>21712</v>
      </c>
      <c r="I29" s="201" t="s">
        <v>309</v>
      </c>
      <c r="J29" s="200">
        <v>20689</v>
      </c>
      <c r="K29" s="200">
        <v>112</v>
      </c>
      <c r="L29" s="200">
        <v>911</v>
      </c>
      <c r="M29" s="200">
        <v>743</v>
      </c>
      <c r="N29" s="201">
        <v>69</v>
      </c>
      <c r="O29" s="201" t="s">
        <v>309</v>
      </c>
      <c r="P29" s="20"/>
      <c r="Q29" s="20"/>
      <c r="R29" s="20"/>
      <c r="S29" s="20"/>
    </row>
    <row r="30" spans="1:19" ht="19.5" customHeight="1">
      <c r="A30" s="20"/>
      <c r="B30" s="194" t="s">
        <v>341</v>
      </c>
      <c r="C30" s="144" t="s">
        <v>106</v>
      </c>
      <c r="D30" s="144" t="s">
        <v>182</v>
      </c>
      <c r="E30" s="20"/>
      <c r="F30" s="199">
        <f>SUM(G30,N30,O30)</f>
        <v>22306</v>
      </c>
      <c r="G30" s="200">
        <f>SUM(H30,M30)</f>
        <v>22264</v>
      </c>
      <c r="H30" s="200">
        <f>SUM(I30:L30)</f>
        <v>21602</v>
      </c>
      <c r="I30" s="201" t="s">
        <v>198</v>
      </c>
      <c r="J30" s="200">
        <v>20564</v>
      </c>
      <c r="K30" s="200">
        <v>116</v>
      </c>
      <c r="L30" s="200">
        <v>922</v>
      </c>
      <c r="M30" s="200">
        <v>662</v>
      </c>
      <c r="N30" s="201">
        <v>42</v>
      </c>
      <c r="O30" s="201" t="s">
        <v>198</v>
      </c>
      <c r="P30" s="20"/>
      <c r="Q30" s="20"/>
      <c r="R30" s="20"/>
      <c r="S30" s="20"/>
    </row>
    <row r="31" spans="1:19" ht="19.5" customHeight="1">
      <c r="A31" s="531" t="s">
        <v>199</v>
      </c>
      <c r="B31" s="509"/>
      <c r="C31" s="509"/>
      <c r="D31" s="509"/>
      <c r="E31" s="509"/>
      <c r="F31" s="199"/>
      <c r="G31" s="200"/>
      <c r="H31" s="200"/>
      <c r="I31" s="200"/>
      <c r="J31" s="200"/>
      <c r="K31" s="200"/>
      <c r="L31" s="200"/>
      <c r="M31" s="200"/>
      <c r="N31" s="200"/>
      <c r="O31" s="200"/>
      <c r="P31" s="20"/>
      <c r="Q31" s="20"/>
      <c r="R31" s="20"/>
      <c r="S31" s="20"/>
    </row>
    <row r="32" spans="1:19" ht="19.5" customHeight="1">
      <c r="A32" s="20"/>
      <c r="B32" s="195" t="s">
        <v>181</v>
      </c>
      <c r="C32" s="196">
        <v>50</v>
      </c>
      <c r="D32" s="196" t="s">
        <v>182</v>
      </c>
      <c r="E32" s="20"/>
      <c r="F32" s="302" t="s">
        <v>192</v>
      </c>
      <c r="G32" s="200">
        <f aca="true" t="shared" si="6" ref="G32:G37">SUM(H32,M32)</f>
        <v>54205</v>
      </c>
      <c r="H32" s="200">
        <f aca="true" t="shared" si="7" ref="H32:H37">SUM(I32:L32)</f>
        <v>45760</v>
      </c>
      <c r="I32" s="200">
        <v>14</v>
      </c>
      <c r="J32" s="200">
        <v>43136</v>
      </c>
      <c r="K32" s="200">
        <v>522</v>
      </c>
      <c r="L32" s="200">
        <v>2088</v>
      </c>
      <c r="M32" s="200">
        <v>8445</v>
      </c>
      <c r="N32" s="201" t="s">
        <v>192</v>
      </c>
      <c r="O32" s="201" t="s">
        <v>192</v>
      </c>
      <c r="P32" s="20"/>
      <c r="Q32" s="20"/>
      <c r="R32" s="20"/>
      <c r="S32" s="20"/>
    </row>
    <row r="33" spans="1:19" ht="19.5" customHeight="1">
      <c r="A33" s="20"/>
      <c r="B33" s="194" t="s">
        <v>95</v>
      </c>
      <c r="C33" s="144" t="s">
        <v>193</v>
      </c>
      <c r="D33" s="144"/>
      <c r="E33" s="20"/>
      <c r="F33" s="199">
        <f>SUM(G33,N33,O33)</f>
        <v>53875</v>
      </c>
      <c r="G33" s="200">
        <f t="shared" si="6"/>
        <v>53668</v>
      </c>
      <c r="H33" s="200">
        <f t="shared" si="7"/>
        <v>45971</v>
      </c>
      <c r="I33" s="200">
        <v>10</v>
      </c>
      <c r="J33" s="200">
        <v>42957</v>
      </c>
      <c r="K33" s="200">
        <v>642</v>
      </c>
      <c r="L33" s="200">
        <v>2362</v>
      </c>
      <c r="M33" s="200">
        <v>7697</v>
      </c>
      <c r="N33" s="200">
        <v>2</v>
      </c>
      <c r="O33" s="200">
        <v>205</v>
      </c>
      <c r="P33" s="20"/>
      <c r="Q33" s="20"/>
      <c r="R33" s="20"/>
      <c r="S33" s="20"/>
    </row>
    <row r="34" spans="1:19" ht="19.5" customHeight="1">
      <c r="A34" s="20"/>
      <c r="B34" s="194" t="s">
        <v>95</v>
      </c>
      <c r="C34" s="144" t="s">
        <v>194</v>
      </c>
      <c r="D34" s="144"/>
      <c r="E34" s="20"/>
      <c r="F34" s="199">
        <f>SUM(G34,N34,O34)</f>
        <v>55005</v>
      </c>
      <c r="G34" s="200">
        <f t="shared" si="6"/>
        <v>54811</v>
      </c>
      <c r="H34" s="200">
        <f t="shared" si="7"/>
        <v>47119</v>
      </c>
      <c r="I34" s="200">
        <v>16</v>
      </c>
      <c r="J34" s="200">
        <v>43447</v>
      </c>
      <c r="K34" s="200">
        <v>695</v>
      </c>
      <c r="L34" s="200">
        <v>2961</v>
      </c>
      <c r="M34" s="200">
        <v>7692</v>
      </c>
      <c r="N34" s="200">
        <v>2</v>
      </c>
      <c r="O34" s="200">
        <v>192</v>
      </c>
      <c r="P34" s="20"/>
      <c r="Q34" s="20"/>
      <c r="R34" s="20"/>
      <c r="S34" s="20"/>
    </row>
    <row r="35" spans="1:19" ht="19.5" customHeight="1">
      <c r="A35" s="20"/>
      <c r="B35" s="195" t="s">
        <v>183</v>
      </c>
      <c r="C35" s="196">
        <v>2</v>
      </c>
      <c r="D35" s="196" t="s">
        <v>182</v>
      </c>
      <c r="E35" s="20"/>
      <c r="F35" s="199">
        <f>SUM(G35,N35,O35)</f>
        <v>45753</v>
      </c>
      <c r="G35" s="200">
        <f t="shared" si="6"/>
        <v>45621</v>
      </c>
      <c r="H35" s="200">
        <f t="shared" si="7"/>
        <v>39544</v>
      </c>
      <c r="I35" s="200">
        <v>6</v>
      </c>
      <c r="J35" s="200">
        <v>36193</v>
      </c>
      <c r="K35" s="200">
        <v>552</v>
      </c>
      <c r="L35" s="200">
        <v>2793</v>
      </c>
      <c r="M35" s="200">
        <v>6077</v>
      </c>
      <c r="N35" s="200">
        <v>1</v>
      </c>
      <c r="O35" s="200">
        <v>131</v>
      </c>
      <c r="P35" s="20"/>
      <c r="Q35" s="20"/>
      <c r="R35" s="20"/>
      <c r="S35" s="20"/>
    </row>
    <row r="36" spans="1:19" ht="19.5" customHeight="1">
      <c r="A36" s="15"/>
      <c r="B36" s="202" t="s">
        <v>95</v>
      </c>
      <c r="C36" s="203" t="s">
        <v>195</v>
      </c>
      <c r="D36" s="203"/>
      <c r="E36" s="15"/>
      <c r="F36" s="199">
        <f>SUM(G36,N36,O36)</f>
        <v>36361</v>
      </c>
      <c r="G36" s="303">
        <f t="shared" si="6"/>
        <v>36305</v>
      </c>
      <c r="H36" s="303">
        <f t="shared" si="7"/>
        <v>31508</v>
      </c>
      <c r="I36" s="303">
        <v>3</v>
      </c>
      <c r="J36" s="303">
        <v>28494</v>
      </c>
      <c r="K36" s="303">
        <v>409</v>
      </c>
      <c r="L36" s="303">
        <v>2602</v>
      </c>
      <c r="M36" s="303">
        <v>4797</v>
      </c>
      <c r="N36" s="304" t="s">
        <v>198</v>
      </c>
      <c r="O36" s="303">
        <v>56</v>
      </c>
      <c r="P36" s="20"/>
      <c r="Q36" s="20"/>
      <c r="R36" s="20"/>
      <c r="S36" s="20"/>
    </row>
    <row r="37" spans="1:19" ht="19.5" customHeight="1">
      <c r="A37" s="15"/>
      <c r="B37" s="202" t="s">
        <v>95</v>
      </c>
      <c r="C37" s="203" t="s">
        <v>196</v>
      </c>
      <c r="D37" s="203"/>
      <c r="E37" s="15"/>
      <c r="F37" s="199">
        <f>SUM(G37,N37,O37)</f>
        <v>33833</v>
      </c>
      <c r="G37" s="303">
        <f t="shared" si="6"/>
        <v>33804</v>
      </c>
      <c r="H37" s="303">
        <f t="shared" si="7"/>
        <v>29898</v>
      </c>
      <c r="I37" s="303">
        <v>4</v>
      </c>
      <c r="J37" s="303">
        <v>26563</v>
      </c>
      <c r="K37" s="303">
        <v>413</v>
      </c>
      <c r="L37" s="303">
        <v>2918</v>
      </c>
      <c r="M37" s="303">
        <v>3906</v>
      </c>
      <c r="N37" s="304">
        <v>1</v>
      </c>
      <c r="O37" s="303">
        <v>28</v>
      </c>
      <c r="P37" s="20"/>
      <c r="Q37" s="20"/>
      <c r="R37" s="20"/>
      <c r="S37" s="20"/>
    </row>
    <row r="38" spans="1:19" ht="19.5" customHeight="1">
      <c r="A38" s="15"/>
      <c r="B38" s="202" t="s">
        <v>95</v>
      </c>
      <c r="C38" s="203" t="s">
        <v>218</v>
      </c>
      <c r="D38" s="203"/>
      <c r="E38" s="15"/>
      <c r="F38" s="199">
        <v>36851</v>
      </c>
      <c r="G38" s="303">
        <v>36828</v>
      </c>
      <c r="H38" s="303">
        <v>33265</v>
      </c>
      <c r="I38" s="304" t="s">
        <v>89</v>
      </c>
      <c r="J38" s="303">
        <v>29293</v>
      </c>
      <c r="K38" s="303">
        <v>478</v>
      </c>
      <c r="L38" s="303">
        <v>3494</v>
      </c>
      <c r="M38" s="303">
        <v>3563</v>
      </c>
      <c r="N38" s="304" t="s">
        <v>89</v>
      </c>
      <c r="O38" s="303">
        <v>23</v>
      </c>
      <c r="P38" s="20"/>
      <c r="Q38" s="20"/>
      <c r="R38" s="20"/>
      <c r="S38" s="20"/>
    </row>
    <row r="39" spans="1:19" ht="19.5" customHeight="1">
      <c r="A39" s="15"/>
      <c r="B39" s="202"/>
      <c r="C39" s="203" t="s">
        <v>308</v>
      </c>
      <c r="D39" s="203"/>
      <c r="E39" s="15"/>
      <c r="F39" s="199">
        <v>41907</v>
      </c>
      <c r="G39" s="303">
        <v>41635</v>
      </c>
      <c r="H39" s="303">
        <v>38532</v>
      </c>
      <c r="I39" s="304">
        <v>1</v>
      </c>
      <c r="J39" s="303">
        <v>34129</v>
      </c>
      <c r="K39" s="303">
        <v>516</v>
      </c>
      <c r="L39" s="303">
        <v>3886</v>
      </c>
      <c r="M39" s="303">
        <v>3103</v>
      </c>
      <c r="N39" s="304">
        <v>243</v>
      </c>
      <c r="O39" s="303">
        <v>29</v>
      </c>
      <c r="P39" s="20"/>
      <c r="Q39" s="20"/>
      <c r="R39" s="20"/>
      <c r="S39" s="20"/>
    </row>
    <row r="40" spans="1:19" s="56" customFormat="1" ht="19.5" customHeight="1">
      <c r="A40" s="93"/>
      <c r="B40" s="347"/>
      <c r="C40" s="348" t="s">
        <v>306</v>
      </c>
      <c r="D40" s="349"/>
      <c r="E40" s="350"/>
      <c r="F40" s="199">
        <f>SUM(G40,N40,O40)</f>
        <v>47406</v>
      </c>
      <c r="G40" s="303">
        <f>SUM(H40,M40)</f>
        <v>47136</v>
      </c>
      <c r="H40" s="303">
        <f>SUM(I40:L40)</f>
        <v>44887</v>
      </c>
      <c r="I40" s="304">
        <v>2</v>
      </c>
      <c r="J40" s="303">
        <v>40011</v>
      </c>
      <c r="K40" s="303">
        <v>551</v>
      </c>
      <c r="L40" s="303">
        <v>4323</v>
      </c>
      <c r="M40" s="303">
        <v>2249</v>
      </c>
      <c r="N40" s="304">
        <v>165</v>
      </c>
      <c r="O40" s="303">
        <v>105</v>
      </c>
      <c r="P40" s="110"/>
      <c r="Q40" s="110"/>
      <c r="R40" s="110"/>
      <c r="S40" s="110"/>
    </row>
    <row r="41" spans="1:19" s="56" customFormat="1" ht="19.5" customHeight="1">
      <c r="A41" s="204"/>
      <c r="B41" s="351" t="s">
        <v>341</v>
      </c>
      <c r="C41" s="205" t="s">
        <v>106</v>
      </c>
      <c r="D41" s="205" t="s">
        <v>182</v>
      </c>
      <c r="E41" s="206"/>
      <c r="F41" s="207">
        <f>SUM(G41,N41,O41)</f>
        <v>50165</v>
      </c>
      <c r="G41" s="208">
        <f>SUM(H41,M41)</f>
        <v>50006</v>
      </c>
      <c r="H41" s="208">
        <f>SUM(I41:L41)</f>
        <v>48173</v>
      </c>
      <c r="I41" s="209" t="s">
        <v>198</v>
      </c>
      <c r="J41" s="208">
        <v>43095</v>
      </c>
      <c r="K41" s="208">
        <v>598</v>
      </c>
      <c r="L41" s="208">
        <v>4480</v>
      </c>
      <c r="M41" s="208">
        <v>1833</v>
      </c>
      <c r="N41" s="209">
        <v>140</v>
      </c>
      <c r="O41" s="208">
        <v>19</v>
      </c>
      <c r="P41" s="110"/>
      <c r="Q41" s="110"/>
      <c r="R41" s="110"/>
      <c r="S41" s="110"/>
    </row>
    <row r="42" spans="2:19" ht="7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</row>
    <row r="43" spans="1:19" ht="12.75">
      <c r="A43" s="20" t="s">
        <v>338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</row>
    <row r="44" spans="1:25" ht="12.75">
      <c r="A44" s="20"/>
      <c r="B44" s="20"/>
      <c r="C44" s="20"/>
      <c r="D44" s="20"/>
      <c r="E44" s="20"/>
      <c r="F44" s="31"/>
      <c r="G44" s="32"/>
      <c r="H44" s="33"/>
      <c r="I44" s="34"/>
      <c r="J44" s="34"/>
      <c r="K44" s="34"/>
      <c r="L44" s="34"/>
      <c r="M44" s="32"/>
      <c r="N44" s="30"/>
      <c r="O44" s="34"/>
      <c r="P44" s="34"/>
      <c r="Q44" s="34"/>
      <c r="R44" s="34"/>
      <c r="S44" s="34"/>
      <c r="T44" s="34"/>
      <c r="U44" s="34"/>
      <c r="V44" s="34"/>
      <c r="W44" s="34"/>
      <c r="X44" s="30"/>
      <c r="Y44" s="30"/>
    </row>
    <row r="45" spans="1:19" ht="12.7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</row>
    <row r="46" spans="1:25" ht="12.75">
      <c r="A46" s="20"/>
      <c r="B46" s="20"/>
      <c r="C46" s="20"/>
      <c r="D46" s="20"/>
      <c r="E46" s="20"/>
      <c r="F46" s="31"/>
      <c r="G46" s="32"/>
      <c r="H46" s="33"/>
      <c r="I46" s="35"/>
      <c r="J46" s="34"/>
      <c r="K46" s="34"/>
      <c r="L46" s="34"/>
      <c r="M46" s="32"/>
      <c r="N46" s="36"/>
      <c r="O46" s="35"/>
      <c r="P46" s="34"/>
      <c r="Q46" s="34"/>
      <c r="R46" s="34"/>
      <c r="S46" s="34"/>
      <c r="T46" s="34"/>
      <c r="U46" s="34"/>
      <c r="V46" s="35"/>
      <c r="W46" s="34"/>
      <c r="X46" s="36"/>
      <c r="Y46" s="36"/>
    </row>
    <row r="47" spans="1:19" ht="12.7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</row>
    <row r="48" spans="6:25" ht="12.75">
      <c r="F48" s="31"/>
      <c r="G48" s="32"/>
      <c r="H48" s="33"/>
      <c r="I48" s="34"/>
      <c r="J48" s="34"/>
      <c r="K48" s="34"/>
      <c r="L48" s="34"/>
      <c r="M48" s="32"/>
      <c r="N48" s="30"/>
      <c r="O48" s="35"/>
      <c r="P48" s="34"/>
      <c r="Q48" s="34"/>
      <c r="R48" s="34"/>
      <c r="S48" s="34"/>
      <c r="T48" s="34"/>
      <c r="U48" s="34"/>
      <c r="V48" s="34"/>
      <c r="W48" s="34"/>
      <c r="X48" s="30"/>
      <c r="Y48" s="30"/>
    </row>
  </sheetData>
  <sheetProtection/>
  <mergeCells count="12">
    <mergeCell ref="A9:E9"/>
    <mergeCell ref="A20:E20"/>
    <mergeCell ref="A31:E31"/>
    <mergeCell ref="F5:F7"/>
    <mergeCell ref="A5:E7"/>
    <mergeCell ref="A1:O1"/>
    <mergeCell ref="N5:N7"/>
    <mergeCell ref="O5:O7"/>
    <mergeCell ref="M6:M7"/>
    <mergeCell ref="G5:M5"/>
    <mergeCell ref="H6:L6"/>
    <mergeCell ref="G6:G7"/>
  </mergeCells>
  <dataValidations count="2">
    <dataValidation allowBlank="1" showInputMessage="1" showErrorMessage="1" imeMode="off" sqref="F9:O41"/>
    <dataValidation allowBlank="1" showInputMessage="1" showErrorMessage="1" imeMode="hiragana" sqref="A4"/>
  </dataValidations>
  <printOptions/>
  <pageMargins left="0.7874015748031497" right="0.5905511811023623" top="0.7874015748031497" bottom="0.984251968503937" header="0.5118110236220472" footer="0.5118110236220472"/>
  <pageSetup horizontalDpi="300" verticalDpi="30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0"/>
  <sheetViews>
    <sheetView view="pageBreakPreview" zoomScaleSheetLayoutView="100" zoomScalePageLayoutView="0" workbookViewId="0" topLeftCell="A4">
      <selection activeCell="A1" sqref="A1:O1"/>
    </sheetView>
  </sheetViews>
  <sheetFormatPr defaultColWidth="9.00390625" defaultRowHeight="13.5"/>
  <cols>
    <col min="1" max="1" width="4.625" style="1" customWidth="1"/>
    <col min="2" max="2" width="3.125" style="1" customWidth="1"/>
    <col min="3" max="3" width="2.625" style="1" customWidth="1"/>
    <col min="4" max="15" width="6.375" style="1" customWidth="1"/>
    <col min="16" max="16384" width="9.00390625" style="1" customWidth="1"/>
  </cols>
  <sheetData>
    <row r="1" spans="1:15" ht="16.5" customHeight="1">
      <c r="A1" s="381" t="s">
        <v>200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</row>
    <row r="2" spans="1:15" ht="16.5" customHeight="1">
      <c r="A2" s="64"/>
      <c r="B2" s="65"/>
      <c r="C2" s="65"/>
      <c r="D2" s="65"/>
      <c r="E2" s="65"/>
      <c r="F2" s="65"/>
      <c r="G2" s="65"/>
      <c r="H2" s="65"/>
      <c r="I2" s="65"/>
      <c r="J2" s="81" t="s">
        <v>343</v>
      </c>
      <c r="K2" s="65"/>
      <c r="L2" s="65"/>
      <c r="M2" s="65"/>
      <c r="N2" s="65"/>
      <c r="O2" s="65"/>
    </row>
    <row r="3" spans="5:6" ht="16.5" customHeight="1">
      <c r="E3" s="49"/>
      <c r="F3" s="38" t="s">
        <v>208</v>
      </c>
    </row>
    <row r="4" spans="1:4" s="11" customFormat="1" ht="18" customHeight="1" thickBot="1">
      <c r="A4" s="70" t="s">
        <v>22</v>
      </c>
      <c r="D4" s="71" t="s">
        <v>326</v>
      </c>
    </row>
    <row r="5" spans="1:15" ht="15.75" customHeight="1" thickTop="1">
      <c r="A5" s="385" t="s">
        <v>23</v>
      </c>
      <c r="B5" s="383"/>
      <c r="C5" s="383"/>
      <c r="D5" s="57"/>
      <c r="E5" s="385" t="s">
        <v>201</v>
      </c>
      <c r="F5" s="383"/>
      <c r="G5" s="383"/>
      <c r="H5" s="383"/>
      <c r="I5" s="383"/>
      <c r="J5" s="383"/>
      <c r="K5" s="516"/>
      <c r="L5" s="58"/>
      <c r="M5" s="383" t="s">
        <v>88</v>
      </c>
      <c r="N5" s="383"/>
      <c r="O5" s="516"/>
    </row>
    <row r="6" spans="1:15" ht="15.75" customHeight="1">
      <c r="A6" s="386"/>
      <c r="B6" s="384"/>
      <c r="C6" s="384"/>
      <c r="D6" s="384" t="s">
        <v>28</v>
      </c>
      <c r="E6" s="384"/>
      <c r="F6" s="384"/>
      <c r="G6" s="384" t="s">
        <v>29</v>
      </c>
      <c r="H6" s="384"/>
      <c r="I6" s="384"/>
      <c r="J6" s="384" t="s">
        <v>30</v>
      </c>
      <c r="K6" s="384"/>
      <c r="L6" s="384"/>
      <c r="M6" s="539" t="s">
        <v>28</v>
      </c>
      <c r="N6" s="539" t="s">
        <v>29</v>
      </c>
      <c r="O6" s="541" t="s">
        <v>30</v>
      </c>
    </row>
    <row r="7" spans="1:15" ht="25.5">
      <c r="A7" s="386"/>
      <c r="B7" s="384"/>
      <c r="C7" s="384"/>
      <c r="D7" s="59" t="s">
        <v>202</v>
      </c>
      <c r="E7" s="3" t="s">
        <v>203</v>
      </c>
      <c r="F7" s="45" t="s">
        <v>204</v>
      </c>
      <c r="G7" s="59" t="s">
        <v>202</v>
      </c>
      <c r="H7" s="3" t="s">
        <v>203</v>
      </c>
      <c r="I7" s="45" t="s">
        <v>204</v>
      </c>
      <c r="J7" s="59" t="s">
        <v>202</v>
      </c>
      <c r="K7" s="3" t="s">
        <v>203</v>
      </c>
      <c r="L7" s="45" t="s">
        <v>204</v>
      </c>
      <c r="M7" s="540"/>
      <c r="N7" s="540"/>
      <c r="O7" s="542"/>
    </row>
    <row r="8" spans="1:15" ht="12.75">
      <c r="A8" s="12"/>
      <c r="B8" s="12"/>
      <c r="C8" s="12"/>
      <c r="D8" s="60"/>
      <c r="E8" s="12"/>
      <c r="F8" s="13"/>
      <c r="G8" s="61"/>
      <c r="H8" s="12"/>
      <c r="I8" s="13"/>
      <c r="J8" s="61"/>
      <c r="K8" s="12"/>
      <c r="L8" s="13"/>
      <c r="M8" s="62"/>
      <c r="N8" s="62"/>
      <c r="O8" s="62"/>
    </row>
    <row r="9" spans="1:15" ht="12.75">
      <c r="A9" s="46" t="s">
        <v>181</v>
      </c>
      <c r="B9" s="46">
        <v>50</v>
      </c>
      <c r="C9" s="46" t="s">
        <v>182</v>
      </c>
      <c r="D9" s="305">
        <v>23.7</v>
      </c>
      <c r="E9" s="306">
        <v>71.2</v>
      </c>
      <c r="F9" s="306">
        <v>5.1</v>
      </c>
      <c r="G9" s="306">
        <v>23.3</v>
      </c>
      <c r="H9" s="306">
        <v>72</v>
      </c>
      <c r="I9" s="306">
        <v>4.6</v>
      </c>
      <c r="J9" s="306">
        <v>24.1</v>
      </c>
      <c r="K9" s="306">
        <v>70.4</v>
      </c>
      <c r="L9" s="306">
        <v>5.5</v>
      </c>
      <c r="M9" s="306">
        <v>30.7</v>
      </c>
      <c r="N9" s="307" t="s">
        <v>192</v>
      </c>
      <c r="O9" s="307" t="s">
        <v>192</v>
      </c>
    </row>
    <row r="10" spans="1:15" ht="12.75">
      <c r="A10" s="46"/>
      <c r="B10" s="46"/>
      <c r="C10" s="46"/>
      <c r="D10" s="305"/>
      <c r="E10" s="306"/>
      <c r="F10" s="306"/>
      <c r="G10" s="306"/>
      <c r="H10" s="306"/>
      <c r="I10" s="306"/>
      <c r="J10" s="306"/>
      <c r="K10" s="306"/>
      <c r="L10" s="306"/>
      <c r="M10" s="306"/>
      <c r="N10" s="306"/>
      <c r="O10" s="306"/>
    </row>
    <row r="11" spans="1:15" ht="12.75">
      <c r="A11" s="46"/>
      <c r="B11" s="46">
        <v>55</v>
      </c>
      <c r="C11" s="46"/>
      <c r="D11" s="305">
        <v>22.4</v>
      </c>
      <c r="E11" s="306">
        <v>71.1</v>
      </c>
      <c r="F11" s="306">
        <v>6.4</v>
      </c>
      <c r="G11" s="306">
        <v>22.4</v>
      </c>
      <c r="H11" s="306">
        <v>71.9</v>
      </c>
      <c r="I11" s="306">
        <v>5.7</v>
      </c>
      <c r="J11" s="306">
        <v>22.5</v>
      </c>
      <c r="K11" s="306">
        <v>70.4</v>
      </c>
      <c r="L11" s="306">
        <v>7.1</v>
      </c>
      <c r="M11" s="306">
        <v>32.7</v>
      </c>
      <c r="N11" s="307" t="s">
        <v>192</v>
      </c>
      <c r="O11" s="307" t="s">
        <v>192</v>
      </c>
    </row>
    <row r="12" spans="1:15" ht="12.75">
      <c r="A12" s="46"/>
      <c r="B12" s="46"/>
      <c r="C12" s="46"/>
      <c r="D12" s="305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6"/>
    </row>
    <row r="13" spans="1:15" ht="12.75">
      <c r="A13" s="46"/>
      <c r="B13" s="46">
        <v>60</v>
      </c>
      <c r="C13" s="46"/>
      <c r="D13" s="305">
        <v>19.8</v>
      </c>
      <c r="E13" s="306">
        <v>72.7</v>
      </c>
      <c r="F13" s="306">
        <v>7.5</v>
      </c>
      <c r="G13" s="306">
        <v>20.1</v>
      </c>
      <c r="H13" s="306">
        <v>73.6</v>
      </c>
      <c r="I13" s="306">
        <v>6.3</v>
      </c>
      <c r="J13" s="306">
        <v>19.6</v>
      </c>
      <c r="K13" s="306">
        <v>71.7</v>
      </c>
      <c r="L13" s="306">
        <v>8.7</v>
      </c>
      <c r="M13" s="306">
        <v>34.6</v>
      </c>
      <c r="N13" s="306">
        <v>33.8</v>
      </c>
      <c r="O13" s="306">
        <v>35.4</v>
      </c>
    </row>
    <row r="14" spans="1:15" ht="12.75">
      <c r="A14" s="46"/>
      <c r="B14" s="46"/>
      <c r="C14" s="46"/>
      <c r="D14" s="305"/>
      <c r="E14" s="306"/>
      <c r="F14" s="306"/>
      <c r="G14" s="306"/>
      <c r="H14" s="306"/>
      <c r="I14" s="306"/>
      <c r="J14" s="306"/>
      <c r="K14" s="306"/>
      <c r="L14" s="306"/>
      <c r="M14" s="306"/>
      <c r="N14" s="306"/>
      <c r="O14" s="306"/>
    </row>
    <row r="15" spans="1:15" ht="12.75">
      <c r="A15" s="46" t="s">
        <v>183</v>
      </c>
      <c r="B15" s="46">
        <v>2</v>
      </c>
      <c r="C15" s="46" t="s">
        <v>182</v>
      </c>
      <c r="D15" s="305">
        <v>15.8</v>
      </c>
      <c r="E15" s="306">
        <v>74.8</v>
      </c>
      <c r="F15" s="306">
        <v>9.4</v>
      </c>
      <c r="G15" s="306">
        <v>16</v>
      </c>
      <c r="H15" s="306">
        <v>76.3</v>
      </c>
      <c r="I15" s="306">
        <v>7.6</v>
      </c>
      <c r="J15" s="306">
        <v>15.6</v>
      </c>
      <c r="K15" s="306">
        <v>73.2</v>
      </c>
      <c r="L15" s="306">
        <v>11.2</v>
      </c>
      <c r="M15" s="306">
        <v>37.2</v>
      </c>
      <c r="N15" s="306">
        <v>36.3</v>
      </c>
      <c r="O15" s="306">
        <v>38.2</v>
      </c>
    </row>
    <row r="16" spans="1:15" ht="12.75">
      <c r="A16" s="46"/>
      <c r="B16" s="46"/>
      <c r="C16" s="46"/>
      <c r="D16" s="305"/>
      <c r="E16" s="306"/>
      <c r="F16" s="306"/>
      <c r="G16" s="306"/>
      <c r="H16" s="306"/>
      <c r="I16" s="306"/>
      <c r="J16" s="306"/>
      <c r="K16" s="306"/>
      <c r="L16" s="306"/>
      <c r="M16" s="306"/>
      <c r="N16" s="306"/>
      <c r="O16" s="306"/>
    </row>
    <row r="17" spans="1:15" ht="12.75">
      <c r="A17" s="47"/>
      <c r="B17" s="47">
        <v>7</v>
      </c>
      <c r="C17" s="47"/>
      <c r="D17" s="305">
        <v>13.1</v>
      </c>
      <c r="E17" s="308">
        <v>74.6</v>
      </c>
      <c r="F17" s="308">
        <v>12.2</v>
      </c>
      <c r="G17" s="308">
        <v>13.5</v>
      </c>
      <c r="H17" s="308">
        <v>76.5</v>
      </c>
      <c r="I17" s="308">
        <v>10</v>
      </c>
      <c r="J17" s="308">
        <v>12.8</v>
      </c>
      <c r="K17" s="308">
        <v>72.8</v>
      </c>
      <c r="L17" s="308">
        <v>14.4</v>
      </c>
      <c r="M17" s="308">
        <v>40.1</v>
      </c>
      <c r="N17" s="308">
        <v>39</v>
      </c>
      <c r="O17" s="308">
        <v>41.2</v>
      </c>
    </row>
    <row r="18" spans="1:15" ht="12.75">
      <c r="A18" s="46"/>
      <c r="B18" s="46"/>
      <c r="C18" s="46"/>
      <c r="D18" s="305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</row>
    <row r="19" spans="1:15" ht="12.75">
      <c r="A19" s="47"/>
      <c r="B19" s="47">
        <v>12</v>
      </c>
      <c r="C19" s="47"/>
      <c r="D19" s="305">
        <v>11.5</v>
      </c>
      <c r="E19" s="308">
        <v>73.2</v>
      </c>
      <c r="F19" s="308">
        <v>15.2</v>
      </c>
      <c r="G19" s="308">
        <v>11.8</v>
      </c>
      <c r="H19" s="308">
        <v>75.2</v>
      </c>
      <c r="I19" s="308">
        <v>12.9</v>
      </c>
      <c r="J19" s="308">
        <v>11.2</v>
      </c>
      <c r="K19" s="308">
        <v>71.3</v>
      </c>
      <c r="L19" s="308">
        <v>17.5</v>
      </c>
      <c r="M19" s="308">
        <v>42</v>
      </c>
      <c r="N19" s="308">
        <v>40.8</v>
      </c>
      <c r="O19" s="308">
        <v>43.1</v>
      </c>
    </row>
    <row r="20" spans="1:17" ht="12.75">
      <c r="A20" s="47"/>
      <c r="B20" s="47"/>
      <c r="C20" s="63"/>
      <c r="D20" s="309"/>
      <c r="E20" s="310"/>
      <c r="F20" s="310"/>
      <c r="G20" s="310"/>
      <c r="H20" s="310"/>
      <c r="I20" s="310"/>
      <c r="J20" s="310"/>
      <c r="K20" s="310"/>
      <c r="L20" s="310"/>
      <c r="M20" s="310"/>
      <c r="N20" s="310"/>
      <c r="O20" s="310"/>
      <c r="P20" s="20"/>
      <c r="Q20" s="20"/>
    </row>
    <row r="21" spans="1:17" ht="12.75">
      <c r="A21" s="47"/>
      <c r="B21" s="47">
        <v>17</v>
      </c>
      <c r="C21" s="47"/>
      <c r="D21" s="309">
        <v>11.4</v>
      </c>
      <c r="E21" s="310">
        <v>71.3</v>
      </c>
      <c r="F21" s="310">
        <v>17.3</v>
      </c>
      <c r="G21" s="310">
        <v>11.8</v>
      </c>
      <c r="H21" s="310">
        <v>73.2</v>
      </c>
      <c r="I21" s="310">
        <v>14.9</v>
      </c>
      <c r="J21" s="310">
        <v>11.1</v>
      </c>
      <c r="K21" s="310">
        <v>69.3</v>
      </c>
      <c r="L21" s="310">
        <v>19.6</v>
      </c>
      <c r="M21" s="310">
        <v>42.9</v>
      </c>
      <c r="N21" s="310">
        <v>41.8</v>
      </c>
      <c r="O21" s="310">
        <v>44</v>
      </c>
      <c r="P21" s="20"/>
      <c r="Q21" s="20"/>
    </row>
    <row r="22" spans="1:17" ht="12.75">
      <c r="A22" s="47"/>
      <c r="B22" s="47"/>
      <c r="C22" s="47"/>
      <c r="D22" s="309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20"/>
      <c r="Q22" s="20"/>
    </row>
    <row r="23" spans="1:17" ht="12.75">
      <c r="A23" s="47"/>
      <c r="B23" s="47">
        <v>22</v>
      </c>
      <c r="C23" s="63"/>
      <c r="D23" s="309">
        <v>12.0559449665</v>
      </c>
      <c r="E23" s="310">
        <v>68.8314055685</v>
      </c>
      <c r="F23" s="310">
        <v>19.1126494651</v>
      </c>
      <c r="G23" s="310">
        <v>12.4040669072</v>
      </c>
      <c r="H23" s="310">
        <v>70.9032469662</v>
      </c>
      <c r="I23" s="310">
        <v>16.6926861266</v>
      </c>
      <c r="J23" s="310">
        <v>11.713011825</v>
      </c>
      <c r="K23" s="310">
        <v>66.7904452151</v>
      </c>
      <c r="L23" s="310">
        <v>21.4965429599</v>
      </c>
      <c r="M23" s="310">
        <v>43.4912632104</v>
      </c>
      <c r="N23" s="310">
        <v>42.39</v>
      </c>
      <c r="O23" s="310">
        <v>44.58</v>
      </c>
      <c r="P23" s="20"/>
      <c r="Q23" s="20"/>
    </row>
    <row r="24" spans="1:17" ht="12.75">
      <c r="A24" s="47"/>
      <c r="B24" s="47"/>
      <c r="C24" s="63"/>
      <c r="D24" s="309"/>
      <c r="E24" s="310"/>
      <c r="F24" s="310"/>
      <c r="G24" s="310"/>
      <c r="H24" s="310"/>
      <c r="I24" s="310"/>
      <c r="J24" s="310"/>
      <c r="K24" s="310"/>
      <c r="L24" s="310"/>
      <c r="M24" s="310"/>
      <c r="N24" s="310"/>
      <c r="O24" s="310"/>
      <c r="P24" s="20"/>
      <c r="Q24" s="20"/>
    </row>
    <row r="25" spans="1:17" s="56" customFormat="1" ht="12.75">
      <c r="A25" s="352"/>
      <c r="B25" s="352">
        <v>27</v>
      </c>
      <c r="C25" s="353"/>
      <c r="D25" s="309">
        <v>12.5976901877</v>
      </c>
      <c r="E25" s="310">
        <v>66.1800004849</v>
      </c>
      <c r="F25" s="310">
        <v>21.2223093273</v>
      </c>
      <c r="G25" s="310">
        <v>13.0657432099</v>
      </c>
      <c r="H25" s="310">
        <v>68.1599333543</v>
      </c>
      <c r="I25" s="310">
        <v>18.7743234358</v>
      </c>
      <c r="J25" s="310">
        <v>12.1393293475</v>
      </c>
      <c r="K25" s="310">
        <v>64.2410669653</v>
      </c>
      <c r="L25" s="310">
        <v>23.6196036872</v>
      </c>
      <c r="M25" s="310">
        <v>44.0373930156</v>
      </c>
      <c r="N25" s="310">
        <v>42.8947451169</v>
      </c>
      <c r="O25" s="310">
        <v>45.1563795965</v>
      </c>
      <c r="P25" s="110"/>
      <c r="Q25" s="110"/>
    </row>
    <row r="26" spans="1:17" ht="12.75">
      <c r="A26" s="47"/>
      <c r="B26" s="47"/>
      <c r="C26" s="63"/>
      <c r="D26" s="309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20"/>
      <c r="Q26" s="20"/>
    </row>
    <row r="27" spans="1:17" s="56" customFormat="1" ht="12.75">
      <c r="A27" s="355" t="s">
        <v>341</v>
      </c>
      <c r="B27" s="48">
        <v>2</v>
      </c>
      <c r="C27" s="354" t="s">
        <v>182</v>
      </c>
      <c r="D27" s="311">
        <v>12.82773</v>
      </c>
      <c r="E27" s="312">
        <v>65.94415</v>
      </c>
      <c r="F27" s="312">
        <v>21.22812</v>
      </c>
      <c r="G27" s="356">
        <v>13.3064563477308</v>
      </c>
      <c r="H27" s="356">
        <v>67.8360764819852</v>
      </c>
      <c r="I27" s="356">
        <v>18.857467170284</v>
      </c>
      <c r="J27" s="356">
        <v>12.3621552692183</v>
      </c>
      <c r="K27" s="356">
        <v>64.104223368417</v>
      </c>
      <c r="L27" s="356">
        <v>23.5336213623646</v>
      </c>
      <c r="M27" s="312">
        <v>44.68815</v>
      </c>
      <c r="N27" s="312">
        <v>44.02734</v>
      </c>
      <c r="O27" s="312">
        <v>45.44835</v>
      </c>
      <c r="P27" s="110"/>
      <c r="Q27" s="110"/>
    </row>
    <row r="28" spans="4:17" ht="7.5" customHeight="1"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12.75">
      <c r="A29" s="1" t="s">
        <v>338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4:17" ht="12.75"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</sheetData>
  <sheetProtection/>
  <mergeCells count="10">
    <mergeCell ref="A1:O1"/>
    <mergeCell ref="J6:L6"/>
    <mergeCell ref="M6:M7"/>
    <mergeCell ref="E5:K5"/>
    <mergeCell ref="A5:C7"/>
    <mergeCell ref="N6:N7"/>
    <mergeCell ref="O6:O7"/>
    <mergeCell ref="M5:O5"/>
    <mergeCell ref="D6:F6"/>
    <mergeCell ref="G6:I6"/>
  </mergeCells>
  <dataValidations count="2">
    <dataValidation allowBlank="1" showInputMessage="1" showErrorMessage="1" imeMode="off" sqref="D9:F27 M9:O27 G9:L26"/>
    <dataValidation allowBlank="1" showInputMessage="1" showErrorMessage="1" imeMode="hiragana" sqref="A4"/>
  </dataValidations>
  <printOptions/>
  <pageMargins left="0.7874015748031497" right="0.7874015748031497" top="0.7874015748031497" bottom="0.984251968503937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X448"/>
  <sheetViews>
    <sheetView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:L1"/>
    </sheetView>
  </sheetViews>
  <sheetFormatPr defaultColWidth="9.00390625" defaultRowHeight="13.5"/>
  <cols>
    <col min="1" max="2" width="2.50390625" style="173" customWidth="1"/>
    <col min="3" max="3" width="10.375" style="173" customWidth="1"/>
    <col min="4" max="4" width="9.25390625" style="173" customWidth="1"/>
    <col min="5" max="5" width="9.25390625" style="20" customWidth="1"/>
    <col min="6" max="11" width="8.25390625" style="20" customWidth="1"/>
    <col min="12" max="12" width="8.75390625" style="20" customWidth="1"/>
    <col min="13" max="16" width="8.125" style="20" customWidth="1"/>
    <col min="17" max="16384" width="9.00390625" style="20" customWidth="1"/>
  </cols>
  <sheetData>
    <row r="1" spans="1:24" ht="16.5" customHeight="1">
      <c r="A1" s="413" t="s">
        <v>287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113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</row>
    <row r="2" spans="1:24" ht="16.5" customHeight="1">
      <c r="A2" s="210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223"/>
      <c r="N2" s="15"/>
      <c r="O2" s="112"/>
      <c r="P2" s="15"/>
      <c r="Q2" s="15"/>
      <c r="R2" s="15"/>
      <c r="S2" s="15"/>
      <c r="T2" s="15"/>
      <c r="U2" s="15"/>
      <c r="V2" s="15"/>
      <c r="W2" s="15"/>
      <c r="X2" s="15"/>
    </row>
    <row r="3" spans="1:24" ht="14.25" thickBot="1">
      <c r="A3" s="138" t="s">
        <v>22</v>
      </c>
      <c r="B3" s="101"/>
      <c r="C3" s="101"/>
      <c r="D3" s="139" t="s">
        <v>344</v>
      </c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</row>
    <row r="4" spans="1:24" ht="15.75" customHeight="1" thickTop="1">
      <c r="A4" s="498" t="s">
        <v>288</v>
      </c>
      <c r="B4" s="499"/>
      <c r="C4" s="500"/>
      <c r="D4" s="421" t="s">
        <v>68</v>
      </c>
      <c r="E4" s="408"/>
      <c r="F4" s="408"/>
      <c r="G4" s="408"/>
      <c r="H4" s="408"/>
      <c r="I4" s="408"/>
      <c r="J4" s="408"/>
      <c r="K4" s="545"/>
      <c r="L4" s="546" t="s">
        <v>175</v>
      </c>
      <c r="M4" s="157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</row>
    <row r="5" spans="1:24" ht="27" customHeight="1">
      <c r="A5" s="502"/>
      <c r="B5" s="502"/>
      <c r="C5" s="503"/>
      <c r="D5" s="107" t="s">
        <v>28</v>
      </c>
      <c r="E5" s="159" t="s">
        <v>289</v>
      </c>
      <c r="F5" s="224" t="s">
        <v>290</v>
      </c>
      <c r="G5" s="224" t="s">
        <v>291</v>
      </c>
      <c r="H5" s="224" t="s">
        <v>292</v>
      </c>
      <c r="I5" s="224" t="s">
        <v>293</v>
      </c>
      <c r="J5" s="224" t="s">
        <v>294</v>
      </c>
      <c r="K5" s="225" t="s">
        <v>295</v>
      </c>
      <c r="L5" s="547"/>
      <c r="M5" s="226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</row>
    <row r="6" spans="1:24" s="231" customFormat="1" ht="15" customHeight="1">
      <c r="A6" s="424" t="s">
        <v>28</v>
      </c>
      <c r="B6" s="424"/>
      <c r="C6" s="548"/>
      <c r="D6" s="227">
        <f>D8+D12+D15+D19+D25+D30+D35+D40+D41+D44+D47+D50+D53+D54+D57+D60+D64+D68+D72+D75+D79+D86+D89+D94+D98+D101+D106+D110+D111+D112+D113+D117+D120+D123+D126+D133+D141+D151+D161+D169+D178+D186+D190</f>
        <v>264111</v>
      </c>
      <c r="E6" s="228">
        <v>123488</v>
      </c>
      <c r="F6" s="228">
        <v>66591</v>
      </c>
      <c r="G6" s="228">
        <v>40197</v>
      </c>
      <c r="H6" s="228">
        <v>27531</v>
      </c>
      <c r="I6" s="228">
        <v>5321</v>
      </c>
      <c r="J6" s="228">
        <v>803</v>
      </c>
      <c r="K6" s="228">
        <v>180</v>
      </c>
      <c r="L6" s="228">
        <v>167</v>
      </c>
      <c r="M6" s="94"/>
      <c r="N6" s="229"/>
      <c r="O6" s="229"/>
      <c r="P6" s="229"/>
      <c r="Q6" s="228"/>
      <c r="R6" s="228"/>
      <c r="S6" s="228"/>
      <c r="T6" s="228"/>
      <c r="U6" s="228"/>
      <c r="V6" s="228"/>
      <c r="W6" s="230"/>
      <c r="X6" s="230"/>
    </row>
    <row r="7" spans="1:24" ht="7.5" customHeight="1">
      <c r="A7" s="101"/>
      <c r="B7" s="101"/>
      <c r="C7" s="101"/>
      <c r="D7" s="266"/>
      <c r="E7" s="228"/>
      <c r="F7" s="228"/>
      <c r="G7" s="228"/>
      <c r="H7" s="228"/>
      <c r="I7" s="228"/>
      <c r="J7" s="228"/>
      <c r="K7" s="228"/>
      <c r="L7" s="228"/>
      <c r="M7" s="9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</row>
    <row r="8" spans="1:24" ht="12.75">
      <c r="A8" s="101"/>
      <c r="B8" s="411" t="s">
        <v>230</v>
      </c>
      <c r="C8" s="411"/>
      <c r="D8" s="266">
        <v>2057</v>
      </c>
      <c r="E8" s="228">
        <v>1049</v>
      </c>
      <c r="F8" s="228">
        <v>488</v>
      </c>
      <c r="G8" s="228">
        <v>274</v>
      </c>
      <c r="H8" s="228">
        <v>210</v>
      </c>
      <c r="I8" s="228">
        <v>30</v>
      </c>
      <c r="J8" s="228">
        <v>2</v>
      </c>
      <c r="K8" s="228">
        <v>4</v>
      </c>
      <c r="L8" s="228" t="s">
        <v>89</v>
      </c>
      <c r="M8" s="96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</row>
    <row r="9" spans="1:24" ht="13.5" customHeight="1">
      <c r="A9" s="101"/>
      <c r="B9" s="166"/>
      <c r="C9" s="166" t="s">
        <v>232</v>
      </c>
      <c r="D9" s="266">
        <v>819</v>
      </c>
      <c r="E9" s="228">
        <v>391</v>
      </c>
      <c r="F9" s="228">
        <v>210</v>
      </c>
      <c r="G9" s="228">
        <v>114</v>
      </c>
      <c r="H9" s="228">
        <v>91</v>
      </c>
      <c r="I9" s="228">
        <v>10</v>
      </c>
      <c r="J9" s="228">
        <v>2</v>
      </c>
      <c r="K9" s="228">
        <v>1</v>
      </c>
      <c r="L9" s="228" t="s">
        <v>89</v>
      </c>
      <c r="M9" s="232"/>
      <c r="N9" s="15"/>
      <c r="O9" s="15"/>
      <c r="P9" s="226"/>
      <c r="Q9" s="15"/>
      <c r="R9" s="15"/>
      <c r="S9" s="15"/>
      <c r="T9" s="15"/>
      <c r="U9" s="15"/>
      <c r="V9" s="15"/>
      <c r="W9" s="15"/>
      <c r="X9" s="15"/>
    </row>
    <row r="10" spans="1:16" ht="12.75">
      <c r="A10" s="101"/>
      <c r="B10" s="166"/>
      <c r="C10" s="166" t="s">
        <v>233</v>
      </c>
      <c r="D10" s="266">
        <v>659</v>
      </c>
      <c r="E10" s="228">
        <v>345</v>
      </c>
      <c r="F10" s="228">
        <v>142</v>
      </c>
      <c r="G10" s="228">
        <v>85</v>
      </c>
      <c r="H10" s="228">
        <v>77</v>
      </c>
      <c r="I10" s="228">
        <v>8</v>
      </c>
      <c r="J10" s="228" t="s">
        <v>89</v>
      </c>
      <c r="K10" s="228">
        <v>2</v>
      </c>
      <c r="L10" s="228" t="s">
        <v>89</v>
      </c>
      <c r="M10" s="232"/>
      <c r="N10" s="15"/>
      <c r="O10" s="15"/>
      <c r="P10" s="226"/>
    </row>
    <row r="11" spans="1:16" ht="12.75">
      <c r="A11" s="101"/>
      <c r="B11" s="166"/>
      <c r="C11" s="166" t="s">
        <v>234</v>
      </c>
      <c r="D11" s="266">
        <v>579</v>
      </c>
      <c r="E11" s="228">
        <v>313</v>
      </c>
      <c r="F11" s="228">
        <v>136</v>
      </c>
      <c r="G11" s="228">
        <v>75</v>
      </c>
      <c r="H11" s="228">
        <v>42</v>
      </c>
      <c r="I11" s="228">
        <v>12</v>
      </c>
      <c r="J11" s="228" t="s">
        <v>89</v>
      </c>
      <c r="K11" s="228">
        <v>1</v>
      </c>
      <c r="L11" s="228" t="s">
        <v>89</v>
      </c>
      <c r="M11" s="232"/>
      <c r="N11" s="15"/>
      <c r="O11" s="15"/>
      <c r="P11" s="226"/>
    </row>
    <row r="12" spans="1:16" ht="12.75">
      <c r="A12" s="101"/>
      <c r="B12" s="411" t="s">
        <v>236</v>
      </c>
      <c r="C12" s="412"/>
      <c r="D12" s="266">
        <v>1287</v>
      </c>
      <c r="E12" s="228">
        <v>844</v>
      </c>
      <c r="F12" s="228">
        <v>221</v>
      </c>
      <c r="G12" s="228">
        <v>130</v>
      </c>
      <c r="H12" s="228">
        <v>75</v>
      </c>
      <c r="I12" s="228">
        <v>13</v>
      </c>
      <c r="J12" s="228">
        <v>1</v>
      </c>
      <c r="K12" s="228">
        <v>3</v>
      </c>
      <c r="L12" s="228" t="s">
        <v>89</v>
      </c>
      <c r="M12" s="232"/>
      <c r="N12" s="15"/>
      <c r="P12" s="102"/>
    </row>
    <row r="13" spans="1:16" ht="12.75">
      <c r="A13" s="101"/>
      <c r="B13" s="166"/>
      <c r="C13" s="166" t="s">
        <v>232</v>
      </c>
      <c r="D13" s="266">
        <v>525</v>
      </c>
      <c r="E13" s="228">
        <v>336</v>
      </c>
      <c r="F13" s="228">
        <v>87</v>
      </c>
      <c r="G13" s="228">
        <v>58</v>
      </c>
      <c r="H13" s="228">
        <v>37</v>
      </c>
      <c r="I13" s="228">
        <v>5</v>
      </c>
      <c r="J13" s="228">
        <v>1</v>
      </c>
      <c r="K13" s="228">
        <v>1</v>
      </c>
      <c r="L13" s="228" t="s">
        <v>89</v>
      </c>
      <c r="M13" s="232"/>
      <c r="N13" s="15"/>
      <c r="P13" s="102"/>
    </row>
    <row r="14" spans="1:16" ht="12.75">
      <c r="A14" s="101"/>
      <c r="B14" s="166"/>
      <c r="C14" s="166" t="s">
        <v>233</v>
      </c>
      <c r="D14" s="266">
        <v>762</v>
      </c>
      <c r="E14" s="228">
        <v>508</v>
      </c>
      <c r="F14" s="228">
        <v>134</v>
      </c>
      <c r="G14" s="228">
        <v>72</v>
      </c>
      <c r="H14" s="228">
        <v>38</v>
      </c>
      <c r="I14" s="228">
        <v>8</v>
      </c>
      <c r="J14" s="228" t="s">
        <v>89</v>
      </c>
      <c r="K14" s="228">
        <v>2</v>
      </c>
      <c r="L14" s="228" t="s">
        <v>89</v>
      </c>
      <c r="M14" s="232"/>
      <c r="N14" s="15"/>
      <c r="P14" s="102"/>
    </row>
    <row r="15" spans="1:16" ht="12.75">
      <c r="A15" s="101"/>
      <c r="B15" s="411" t="s">
        <v>237</v>
      </c>
      <c r="C15" s="412"/>
      <c r="D15" s="266">
        <v>3507</v>
      </c>
      <c r="E15" s="228">
        <v>2143</v>
      </c>
      <c r="F15" s="228">
        <v>685</v>
      </c>
      <c r="G15" s="228">
        <v>394</v>
      </c>
      <c r="H15" s="228">
        <v>228</v>
      </c>
      <c r="I15" s="228">
        <v>52</v>
      </c>
      <c r="J15" s="228">
        <v>5</v>
      </c>
      <c r="K15" s="228" t="s">
        <v>89</v>
      </c>
      <c r="L15" s="228" t="s">
        <v>89</v>
      </c>
      <c r="M15" s="232"/>
      <c r="N15" s="15"/>
      <c r="P15" s="102"/>
    </row>
    <row r="16" spans="1:16" ht="12.75">
      <c r="A16" s="101"/>
      <c r="B16" s="166"/>
      <c r="C16" s="166" t="s">
        <v>232</v>
      </c>
      <c r="D16" s="266">
        <v>1123</v>
      </c>
      <c r="E16" s="228">
        <v>627</v>
      </c>
      <c r="F16" s="228">
        <v>270</v>
      </c>
      <c r="G16" s="228">
        <v>142</v>
      </c>
      <c r="H16" s="228">
        <v>65</v>
      </c>
      <c r="I16" s="228">
        <v>18</v>
      </c>
      <c r="J16" s="228">
        <v>1</v>
      </c>
      <c r="K16" s="228" t="s">
        <v>89</v>
      </c>
      <c r="L16" s="228" t="s">
        <v>89</v>
      </c>
      <c r="M16" s="232"/>
      <c r="N16" s="15"/>
      <c r="P16" s="102"/>
    </row>
    <row r="17" spans="1:16" ht="12.75">
      <c r="A17" s="101"/>
      <c r="B17" s="166"/>
      <c r="C17" s="166" t="s">
        <v>233</v>
      </c>
      <c r="D17" s="266">
        <v>1367</v>
      </c>
      <c r="E17" s="228">
        <v>795</v>
      </c>
      <c r="F17" s="228">
        <v>256</v>
      </c>
      <c r="G17" s="228">
        <v>174</v>
      </c>
      <c r="H17" s="228">
        <v>119</v>
      </c>
      <c r="I17" s="228">
        <v>20</v>
      </c>
      <c r="J17" s="228">
        <v>3</v>
      </c>
      <c r="K17" s="228" t="s">
        <v>89</v>
      </c>
      <c r="L17" s="228" t="s">
        <v>89</v>
      </c>
      <c r="M17" s="232"/>
      <c r="N17" s="15"/>
      <c r="P17" s="102"/>
    </row>
    <row r="18" spans="1:16" ht="12.75">
      <c r="A18" s="101"/>
      <c r="B18" s="166"/>
      <c r="C18" s="166" t="s">
        <v>234</v>
      </c>
      <c r="D18" s="266">
        <v>1017</v>
      </c>
      <c r="E18" s="228">
        <v>721</v>
      </c>
      <c r="F18" s="228">
        <v>159</v>
      </c>
      <c r="G18" s="228">
        <v>78</v>
      </c>
      <c r="H18" s="228">
        <v>44</v>
      </c>
      <c r="I18" s="228">
        <v>14</v>
      </c>
      <c r="J18" s="228">
        <v>1</v>
      </c>
      <c r="K18" s="228" t="s">
        <v>89</v>
      </c>
      <c r="L18" s="228" t="s">
        <v>89</v>
      </c>
      <c r="M18" s="232"/>
      <c r="N18" s="15"/>
      <c r="P18" s="102"/>
    </row>
    <row r="19" spans="1:16" ht="12.75">
      <c r="A19" s="101"/>
      <c r="B19" s="411" t="s">
        <v>239</v>
      </c>
      <c r="C19" s="412"/>
      <c r="D19" s="266">
        <v>6493</v>
      </c>
      <c r="E19" s="228">
        <v>4119</v>
      </c>
      <c r="F19" s="228">
        <v>1237</v>
      </c>
      <c r="G19" s="228">
        <v>614</v>
      </c>
      <c r="H19" s="228">
        <v>415</v>
      </c>
      <c r="I19" s="228">
        <v>91</v>
      </c>
      <c r="J19" s="228">
        <v>13</v>
      </c>
      <c r="K19" s="228">
        <v>4</v>
      </c>
      <c r="L19" s="228">
        <v>7</v>
      </c>
      <c r="M19" s="232"/>
      <c r="N19" s="15"/>
      <c r="P19" s="102"/>
    </row>
    <row r="20" spans="1:16" ht="12.75">
      <c r="A20" s="101"/>
      <c r="B20" s="166"/>
      <c r="C20" s="166" t="s">
        <v>232</v>
      </c>
      <c r="D20" s="266">
        <v>867</v>
      </c>
      <c r="E20" s="228">
        <v>531</v>
      </c>
      <c r="F20" s="228">
        <v>200</v>
      </c>
      <c r="G20" s="228">
        <v>79</v>
      </c>
      <c r="H20" s="228">
        <v>46</v>
      </c>
      <c r="I20" s="228">
        <v>10</v>
      </c>
      <c r="J20" s="228" t="s">
        <v>89</v>
      </c>
      <c r="K20" s="228">
        <v>1</v>
      </c>
      <c r="L20" s="228" t="s">
        <v>89</v>
      </c>
      <c r="M20" s="232"/>
      <c r="N20" s="15"/>
      <c r="P20" s="102"/>
    </row>
    <row r="21" spans="1:16" ht="12.75">
      <c r="A21" s="101"/>
      <c r="B21" s="166"/>
      <c r="C21" s="166" t="s">
        <v>233</v>
      </c>
      <c r="D21" s="266">
        <v>1179</v>
      </c>
      <c r="E21" s="228">
        <v>802</v>
      </c>
      <c r="F21" s="228">
        <v>201</v>
      </c>
      <c r="G21" s="228">
        <v>105</v>
      </c>
      <c r="H21" s="228">
        <v>55</v>
      </c>
      <c r="I21" s="228">
        <v>14</v>
      </c>
      <c r="J21" s="228">
        <v>2</v>
      </c>
      <c r="K21" s="228" t="s">
        <v>89</v>
      </c>
      <c r="L21" s="228" t="s">
        <v>89</v>
      </c>
      <c r="M21" s="232"/>
      <c r="N21" s="15"/>
      <c r="P21" s="102"/>
    </row>
    <row r="22" spans="1:16" ht="12.75">
      <c r="A22" s="101"/>
      <c r="B22" s="166"/>
      <c r="C22" s="166" t="s">
        <v>234</v>
      </c>
      <c r="D22" s="266">
        <v>2204</v>
      </c>
      <c r="E22" s="228">
        <v>1434</v>
      </c>
      <c r="F22" s="228">
        <v>374</v>
      </c>
      <c r="G22" s="228">
        <v>198</v>
      </c>
      <c r="H22" s="228">
        <v>159</v>
      </c>
      <c r="I22" s="228">
        <v>30</v>
      </c>
      <c r="J22" s="228">
        <v>6</v>
      </c>
      <c r="K22" s="228">
        <v>3</v>
      </c>
      <c r="L22" s="228">
        <v>7</v>
      </c>
      <c r="M22" s="232"/>
      <c r="N22" s="15"/>
      <c r="P22" s="102"/>
    </row>
    <row r="23" spans="1:16" ht="12.75">
      <c r="A23" s="101"/>
      <c r="B23" s="166"/>
      <c r="C23" s="166" t="s">
        <v>241</v>
      </c>
      <c r="D23" s="266">
        <v>1474</v>
      </c>
      <c r="E23" s="228">
        <v>920</v>
      </c>
      <c r="F23" s="228">
        <v>286</v>
      </c>
      <c r="G23" s="228">
        <v>150</v>
      </c>
      <c r="H23" s="228">
        <v>91</v>
      </c>
      <c r="I23" s="228">
        <v>23</v>
      </c>
      <c r="J23" s="228">
        <v>4</v>
      </c>
      <c r="K23" s="228" t="s">
        <v>89</v>
      </c>
      <c r="L23" s="228" t="s">
        <v>89</v>
      </c>
      <c r="M23" s="232"/>
      <c r="N23" s="15"/>
      <c r="P23" s="102"/>
    </row>
    <row r="24" spans="1:16" ht="12.75">
      <c r="A24" s="101"/>
      <c r="B24" s="166"/>
      <c r="C24" s="166" t="s">
        <v>243</v>
      </c>
      <c r="D24" s="266">
        <v>769</v>
      </c>
      <c r="E24" s="228">
        <v>432</v>
      </c>
      <c r="F24" s="228">
        <v>176</v>
      </c>
      <c r="G24" s="228">
        <v>82</v>
      </c>
      <c r="H24" s="228">
        <v>64</v>
      </c>
      <c r="I24" s="228">
        <v>14</v>
      </c>
      <c r="J24" s="228">
        <v>1</v>
      </c>
      <c r="K24" s="228" t="s">
        <v>89</v>
      </c>
      <c r="L24" s="228" t="s">
        <v>89</v>
      </c>
      <c r="M24" s="232"/>
      <c r="N24" s="15"/>
      <c r="P24" s="102"/>
    </row>
    <row r="25" spans="1:16" ht="12.75">
      <c r="A25" s="101"/>
      <c r="B25" s="411" t="s">
        <v>244</v>
      </c>
      <c r="C25" s="412"/>
      <c r="D25" s="266">
        <v>3539</v>
      </c>
      <c r="E25" s="228">
        <v>1697</v>
      </c>
      <c r="F25" s="228">
        <v>733</v>
      </c>
      <c r="G25" s="228">
        <v>560</v>
      </c>
      <c r="H25" s="228">
        <v>449</v>
      </c>
      <c r="I25" s="228">
        <v>85</v>
      </c>
      <c r="J25" s="228">
        <v>15</v>
      </c>
      <c r="K25" s="228" t="s">
        <v>89</v>
      </c>
      <c r="L25" s="228">
        <v>3</v>
      </c>
      <c r="M25" s="232"/>
      <c r="N25" s="15"/>
      <c r="P25" s="102"/>
    </row>
    <row r="26" spans="1:16" ht="12.75">
      <c r="A26" s="101"/>
      <c r="B26" s="166"/>
      <c r="C26" s="166" t="s">
        <v>232</v>
      </c>
      <c r="D26" s="266">
        <v>754</v>
      </c>
      <c r="E26" s="228">
        <v>441</v>
      </c>
      <c r="F26" s="228">
        <v>157</v>
      </c>
      <c r="G26" s="228">
        <v>79</v>
      </c>
      <c r="H26" s="228">
        <v>60</v>
      </c>
      <c r="I26" s="228">
        <v>14</v>
      </c>
      <c r="J26" s="228">
        <v>3</v>
      </c>
      <c r="K26" s="228" t="s">
        <v>89</v>
      </c>
      <c r="L26" s="228">
        <v>3</v>
      </c>
      <c r="M26" s="232"/>
      <c r="N26" s="15"/>
      <c r="P26" s="102"/>
    </row>
    <row r="27" spans="1:16" ht="12.75">
      <c r="A27" s="101"/>
      <c r="B27" s="166"/>
      <c r="C27" s="166" t="s">
        <v>233</v>
      </c>
      <c r="D27" s="266">
        <v>1422</v>
      </c>
      <c r="E27" s="228">
        <v>672</v>
      </c>
      <c r="F27" s="228">
        <v>292</v>
      </c>
      <c r="G27" s="228">
        <v>229</v>
      </c>
      <c r="H27" s="228">
        <v>185</v>
      </c>
      <c r="I27" s="228">
        <v>38</v>
      </c>
      <c r="J27" s="228">
        <v>6</v>
      </c>
      <c r="K27" s="228" t="s">
        <v>89</v>
      </c>
      <c r="L27" s="228" t="s">
        <v>89</v>
      </c>
      <c r="M27" s="232"/>
      <c r="N27" s="15"/>
      <c r="P27" s="102"/>
    </row>
    <row r="28" spans="1:16" ht="12.75">
      <c r="A28" s="101"/>
      <c r="B28" s="166"/>
      <c r="C28" s="166" t="s">
        <v>234</v>
      </c>
      <c r="D28" s="266">
        <v>984</v>
      </c>
      <c r="E28" s="228">
        <v>340</v>
      </c>
      <c r="F28" s="228">
        <v>233</v>
      </c>
      <c r="G28" s="228">
        <v>213</v>
      </c>
      <c r="H28" s="228">
        <v>169</v>
      </c>
      <c r="I28" s="228">
        <v>26</v>
      </c>
      <c r="J28" s="228">
        <v>3</v>
      </c>
      <c r="K28" s="228" t="s">
        <v>89</v>
      </c>
      <c r="L28" s="228" t="s">
        <v>89</v>
      </c>
      <c r="M28" s="232"/>
      <c r="N28" s="15"/>
      <c r="P28" s="102"/>
    </row>
    <row r="29" spans="1:16" ht="12.75">
      <c r="A29" s="101"/>
      <c r="B29" s="166"/>
      <c r="C29" s="166" t="s">
        <v>241</v>
      </c>
      <c r="D29" s="266">
        <v>379</v>
      </c>
      <c r="E29" s="228">
        <v>244</v>
      </c>
      <c r="F29" s="228">
        <v>51</v>
      </c>
      <c r="G29" s="228">
        <v>39</v>
      </c>
      <c r="H29" s="228">
        <v>35</v>
      </c>
      <c r="I29" s="228">
        <v>7</v>
      </c>
      <c r="J29" s="228">
        <v>3</v>
      </c>
      <c r="K29" s="228" t="s">
        <v>89</v>
      </c>
      <c r="L29" s="228" t="s">
        <v>89</v>
      </c>
      <c r="M29" s="232"/>
      <c r="N29" s="15"/>
      <c r="P29" s="102"/>
    </row>
    <row r="30" spans="1:16" ht="12.75">
      <c r="A30" s="101"/>
      <c r="B30" s="411" t="s">
        <v>246</v>
      </c>
      <c r="C30" s="412"/>
      <c r="D30" s="266">
        <v>2705</v>
      </c>
      <c r="E30" s="228">
        <v>1403</v>
      </c>
      <c r="F30" s="228">
        <v>584</v>
      </c>
      <c r="G30" s="228">
        <v>380</v>
      </c>
      <c r="H30" s="228">
        <v>274</v>
      </c>
      <c r="I30" s="228">
        <v>47</v>
      </c>
      <c r="J30" s="228">
        <v>13</v>
      </c>
      <c r="K30" s="228">
        <v>4</v>
      </c>
      <c r="L30" s="228" t="s">
        <v>89</v>
      </c>
      <c r="M30" s="232"/>
      <c r="N30" s="15"/>
      <c r="P30" s="102"/>
    </row>
    <row r="31" spans="1:16" ht="12.75">
      <c r="A31" s="101"/>
      <c r="B31" s="166"/>
      <c r="C31" s="166" t="s">
        <v>232</v>
      </c>
      <c r="D31" s="266">
        <v>276</v>
      </c>
      <c r="E31" s="228">
        <v>127</v>
      </c>
      <c r="F31" s="228">
        <v>63</v>
      </c>
      <c r="G31" s="228">
        <v>48</v>
      </c>
      <c r="H31" s="228">
        <v>26</v>
      </c>
      <c r="I31" s="228">
        <v>8</v>
      </c>
      <c r="J31" s="228">
        <v>2</v>
      </c>
      <c r="K31" s="228">
        <v>2</v>
      </c>
      <c r="L31" s="228" t="s">
        <v>89</v>
      </c>
      <c r="M31" s="232"/>
      <c r="N31" s="15"/>
      <c r="P31" s="102"/>
    </row>
    <row r="32" spans="1:16" ht="12.75">
      <c r="A32" s="101"/>
      <c r="B32" s="166"/>
      <c r="C32" s="166" t="s">
        <v>233</v>
      </c>
      <c r="D32" s="266">
        <v>532</v>
      </c>
      <c r="E32" s="228">
        <v>311</v>
      </c>
      <c r="F32" s="228">
        <v>104</v>
      </c>
      <c r="G32" s="228">
        <v>53</v>
      </c>
      <c r="H32" s="228">
        <v>48</v>
      </c>
      <c r="I32" s="228">
        <v>12</v>
      </c>
      <c r="J32" s="228">
        <v>4</v>
      </c>
      <c r="K32" s="228" t="s">
        <v>89</v>
      </c>
      <c r="L32" s="228" t="s">
        <v>89</v>
      </c>
      <c r="M32" s="232"/>
      <c r="N32" s="15"/>
      <c r="P32" s="102"/>
    </row>
    <row r="33" spans="1:16" ht="12.75">
      <c r="A33" s="101"/>
      <c r="B33" s="166"/>
      <c r="C33" s="166" t="s">
        <v>234</v>
      </c>
      <c r="D33" s="266">
        <v>902</v>
      </c>
      <c r="E33" s="228">
        <v>451</v>
      </c>
      <c r="F33" s="228">
        <v>225</v>
      </c>
      <c r="G33" s="228">
        <v>137</v>
      </c>
      <c r="H33" s="228">
        <v>77</v>
      </c>
      <c r="I33" s="228">
        <v>10</v>
      </c>
      <c r="J33" s="228">
        <v>2</v>
      </c>
      <c r="K33" s="228" t="s">
        <v>89</v>
      </c>
      <c r="L33" s="228" t="s">
        <v>89</v>
      </c>
      <c r="M33" s="232"/>
      <c r="N33" s="15"/>
      <c r="P33" s="102"/>
    </row>
    <row r="34" spans="1:16" ht="12.75">
      <c r="A34" s="101"/>
      <c r="B34" s="166"/>
      <c r="C34" s="166" t="s">
        <v>241</v>
      </c>
      <c r="D34" s="266">
        <v>995</v>
      </c>
      <c r="E34" s="228">
        <v>514</v>
      </c>
      <c r="F34" s="228">
        <v>192</v>
      </c>
      <c r="G34" s="228">
        <v>142</v>
      </c>
      <c r="H34" s="228">
        <v>123</v>
      </c>
      <c r="I34" s="228">
        <v>17</v>
      </c>
      <c r="J34" s="228">
        <v>5</v>
      </c>
      <c r="K34" s="228">
        <v>2</v>
      </c>
      <c r="L34" s="228" t="s">
        <v>89</v>
      </c>
      <c r="M34" s="232"/>
      <c r="N34" s="15"/>
      <c r="P34" s="102"/>
    </row>
    <row r="35" spans="1:16" ht="12.75">
      <c r="A35" s="101"/>
      <c r="B35" s="411" t="s">
        <v>248</v>
      </c>
      <c r="C35" s="412"/>
      <c r="D35" s="266">
        <v>5654</v>
      </c>
      <c r="E35" s="228">
        <v>2426</v>
      </c>
      <c r="F35" s="228">
        <v>1512</v>
      </c>
      <c r="G35" s="228">
        <v>917</v>
      </c>
      <c r="H35" s="228">
        <v>668</v>
      </c>
      <c r="I35" s="228">
        <v>119</v>
      </c>
      <c r="J35" s="228">
        <v>11</v>
      </c>
      <c r="K35" s="228">
        <v>1</v>
      </c>
      <c r="L35" s="228">
        <v>1</v>
      </c>
      <c r="M35" s="232"/>
      <c r="N35" s="15"/>
      <c r="P35" s="102"/>
    </row>
    <row r="36" spans="1:16" ht="12.75">
      <c r="A36" s="101"/>
      <c r="B36" s="166"/>
      <c r="C36" s="166" t="s">
        <v>232</v>
      </c>
      <c r="D36" s="266">
        <v>809</v>
      </c>
      <c r="E36" s="228">
        <v>350</v>
      </c>
      <c r="F36" s="228">
        <v>268</v>
      </c>
      <c r="G36" s="228">
        <v>109</v>
      </c>
      <c r="H36" s="228">
        <v>66</v>
      </c>
      <c r="I36" s="228">
        <v>14</v>
      </c>
      <c r="J36" s="228">
        <v>1</v>
      </c>
      <c r="K36" s="228">
        <v>1</v>
      </c>
      <c r="L36" s="228" t="s">
        <v>89</v>
      </c>
      <c r="M36" s="232"/>
      <c r="N36" s="15"/>
      <c r="P36" s="102"/>
    </row>
    <row r="37" spans="1:16" ht="12.75">
      <c r="A37" s="101"/>
      <c r="B37" s="166"/>
      <c r="C37" s="166" t="s">
        <v>233</v>
      </c>
      <c r="D37" s="266">
        <v>1458</v>
      </c>
      <c r="E37" s="228">
        <v>756</v>
      </c>
      <c r="F37" s="228">
        <v>335</v>
      </c>
      <c r="G37" s="228">
        <v>192</v>
      </c>
      <c r="H37" s="228">
        <v>144</v>
      </c>
      <c r="I37" s="228">
        <v>29</v>
      </c>
      <c r="J37" s="228">
        <v>2</v>
      </c>
      <c r="K37" s="228" t="s">
        <v>89</v>
      </c>
      <c r="L37" s="228">
        <v>1</v>
      </c>
      <c r="M37" s="232"/>
      <c r="N37" s="15"/>
      <c r="P37" s="102"/>
    </row>
    <row r="38" spans="1:16" ht="12.75">
      <c r="A38" s="101"/>
      <c r="B38" s="166"/>
      <c r="C38" s="166" t="s">
        <v>234</v>
      </c>
      <c r="D38" s="266">
        <v>1513</v>
      </c>
      <c r="E38" s="228">
        <v>719</v>
      </c>
      <c r="F38" s="228">
        <v>326</v>
      </c>
      <c r="G38" s="228">
        <v>261</v>
      </c>
      <c r="H38" s="228">
        <v>171</v>
      </c>
      <c r="I38" s="228">
        <v>33</v>
      </c>
      <c r="J38" s="228">
        <v>3</v>
      </c>
      <c r="K38" s="228" t="s">
        <v>89</v>
      </c>
      <c r="L38" s="228" t="s">
        <v>89</v>
      </c>
      <c r="M38" s="232"/>
      <c r="N38" s="15"/>
      <c r="P38" s="102"/>
    </row>
    <row r="39" spans="1:16" ht="12.75">
      <c r="A39" s="101"/>
      <c r="B39" s="166"/>
      <c r="C39" s="166" t="s">
        <v>241</v>
      </c>
      <c r="D39" s="266">
        <v>1874</v>
      </c>
      <c r="E39" s="228">
        <v>601</v>
      </c>
      <c r="F39" s="228">
        <v>583</v>
      </c>
      <c r="G39" s="228">
        <v>355</v>
      </c>
      <c r="H39" s="228">
        <v>287</v>
      </c>
      <c r="I39" s="228">
        <v>43</v>
      </c>
      <c r="J39" s="228">
        <v>5</v>
      </c>
      <c r="K39" s="228" t="s">
        <v>89</v>
      </c>
      <c r="L39" s="228" t="s">
        <v>89</v>
      </c>
      <c r="M39" s="232"/>
      <c r="N39" s="15"/>
      <c r="P39" s="102"/>
    </row>
    <row r="40" spans="1:16" ht="12.75">
      <c r="A40" s="101"/>
      <c r="B40" s="411" t="s">
        <v>251</v>
      </c>
      <c r="C40" s="412"/>
      <c r="D40" s="266">
        <v>1017</v>
      </c>
      <c r="E40" s="228">
        <v>665</v>
      </c>
      <c r="F40" s="228">
        <v>198</v>
      </c>
      <c r="G40" s="228">
        <v>89</v>
      </c>
      <c r="H40" s="228">
        <v>51</v>
      </c>
      <c r="I40" s="228">
        <v>10</v>
      </c>
      <c r="J40" s="228">
        <v>3</v>
      </c>
      <c r="K40" s="228">
        <v>1</v>
      </c>
      <c r="L40" s="228">
        <v>2</v>
      </c>
      <c r="M40" s="232"/>
      <c r="N40" s="15"/>
      <c r="P40" s="102"/>
    </row>
    <row r="41" spans="1:16" ht="12.75">
      <c r="A41" s="101"/>
      <c r="B41" s="411" t="s">
        <v>253</v>
      </c>
      <c r="C41" s="412"/>
      <c r="D41" s="266">
        <v>1680</v>
      </c>
      <c r="E41" s="228">
        <v>1067</v>
      </c>
      <c r="F41" s="228">
        <v>328</v>
      </c>
      <c r="G41" s="228">
        <v>177</v>
      </c>
      <c r="H41" s="228">
        <v>93</v>
      </c>
      <c r="I41" s="228">
        <v>14</v>
      </c>
      <c r="J41" s="228">
        <v>1</v>
      </c>
      <c r="K41" s="228" t="s">
        <v>89</v>
      </c>
      <c r="L41" s="228" t="s">
        <v>89</v>
      </c>
      <c r="M41" s="232"/>
      <c r="N41" s="15"/>
      <c r="P41" s="102"/>
    </row>
    <row r="42" spans="1:16" ht="12.75">
      <c r="A42" s="101"/>
      <c r="B42" s="166"/>
      <c r="C42" s="166" t="s">
        <v>232</v>
      </c>
      <c r="D42" s="266">
        <v>954</v>
      </c>
      <c r="E42" s="228">
        <v>612</v>
      </c>
      <c r="F42" s="228">
        <v>193</v>
      </c>
      <c r="G42" s="228">
        <v>88</v>
      </c>
      <c r="H42" s="228">
        <v>54</v>
      </c>
      <c r="I42" s="228">
        <v>7</v>
      </c>
      <c r="J42" s="228" t="s">
        <v>89</v>
      </c>
      <c r="K42" s="228" t="s">
        <v>89</v>
      </c>
      <c r="L42" s="228" t="s">
        <v>89</v>
      </c>
      <c r="M42" s="232"/>
      <c r="N42" s="15"/>
      <c r="P42" s="102"/>
    </row>
    <row r="43" spans="1:16" ht="12.75">
      <c r="A43" s="101"/>
      <c r="B43" s="166"/>
      <c r="C43" s="166" t="s">
        <v>233</v>
      </c>
      <c r="D43" s="266">
        <v>726</v>
      </c>
      <c r="E43" s="228">
        <v>455</v>
      </c>
      <c r="F43" s="228">
        <v>135</v>
      </c>
      <c r="G43" s="228">
        <v>89</v>
      </c>
      <c r="H43" s="228">
        <v>39</v>
      </c>
      <c r="I43" s="228">
        <v>7</v>
      </c>
      <c r="J43" s="228">
        <v>1</v>
      </c>
      <c r="K43" s="228" t="s">
        <v>89</v>
      </c>
      <c r="L43" s="228" t="s">
        <v>89</v>
      </c>
      <c r="M43" s="232"/>
      <c r="N43" s="15"/>
      <c r="P43" s="102"/>
    </row>
    <row r="44" spans="1:16" ht="12.75">
      <c r="A44" s="101"/>
      <c r="B44" s="411" t="s">
        <v>254</v>
      </c>
      <c r="C44" s="412"/>
      <c r="D44" s="266">
        <v>2578</v>
      </c>
      <c r="E44" s="228">
        <v>1831</v>
      </c>
      <c r="F44" s="228">
        <v>421</v>
      </c>
      <c r="G44" s="228">
        <v>171</v>
      </c>
      <c r="H44" s="228">
        <v>124</v>
      </c>
      <c r="I44" s="228">
        <v>21</v>
      </c>
      <c r="J44" s="228">
        <v>9</v>
      </c>
      <c r="K44" s="228">
        <v>1</v>
      </c>
      <c r="L44" s="228" t="s">
        <v>89</v>
      </c>
      <c r="M44" s="232"/>
      <c r="N44" s="15"/>
      <c r="P44" s="102"/>
    </row>
    <row r="45" spans="1:16" ht="12.75">
      <c r="A45" s="101"/>
      <c r="B45" s="166"/>
      <c r="C45" s="166" t="s">
        <v>232</v>
      </c>
      <c r="D45" s="266">
        <v>844</v>
      </c>
      <c r="E45" s="228">
        <v>628</v>
      </c>
      <c r="F45" s="228">
        <v>120</v>
      </c>
      <c r="G45" s="228">
        <v>49</v>
      </c>
      <c r="H45" s="228">
        <v>39</v>
      </c>
      <c r="I45" s="228">
        <v>6</v>
      </c>
      <c r="J45" s="228">
        <v>2</v>
      </c>
      <c r="K45" s="228" t="s">
        <v>89</v>
      </c>
      <c r="L45" s="228" t="s">
        <v>89</v>
      </c>
      <c r="M45" s="232"/>
      <c r="N45" s="15"/>
      <c r="P45" s="102"/>
    </row>
    <row r="46" spans="1:16" ht="12.75">
      <c r="A46" s="101"/>
      <c r="B46" s="166"/>
      <c r="C46" s="166" t="s">
        <v>233</v>
      </c>
      <c r="D46" s="266">
        <v>1734</v>
      </c>
      <c r="E46" s="228">
        <v>1203</v>
      </c>
      <c r="F46" s="228">
        <v>301</v>
      </c>
      <c r="G46" s="228">
        <v>122</v>
      </c>
      <c r="H46" s="228">
        <v>85</v>
      </c>
      <c r="I46" s="228">
        <v>15</v>
      </c>
      <c r="J46" s="228">
        <v>7</v>
      </c>
      <c r="K46" s="228">
        <v>1</v>
      </c>
      <c r="L46" s="228" t="s">
        <v>89</v>
      </c>
      <c r="M46" s="232"/>
      <c r="N46" s="15"/>
      <c r="P46" s="102"/>
    </row>
    <row r="47" spans="1:16" ht="12.75">
      <c r="A47" s="101"/>
      <c r="B47" s="411" t="s">
        <v>257</v>
      </c>
      <c r="C47" s="412"/>
      <c r="D47" s="266">
        <v>1535</v>
      </c>
      <c r="E47" s="228">
        <v>964</v>
      </c>
      <c r="F47" s="228">
        <v>301</v>
      </c>
      <c r="G47" s="228">
        <v>154</v>
      </c>
      <c r="H47" s="228">
        <v>93</v>
      </c>
      <c r="I47" s="228">
        <v>18</v>
      </c>
      <c r="J47" s="228">
        <v>5</v>
      </c>
      <c r="K47" s="228" t="s">
        <v>89</v>
      </c>
      <c r="L47" s="228" t="s">
        <v>89</v>
      </c>
      <c r="M47" s="232"/>
      <c r="N47" s="15"/>
      <c r="P47" s="102"/>
    </row>
    <row r="48" spans="1:16" ht="12.75">
      <c r="A48" s="101"/>
      <c r="B48" s="166"/>
      <c r="C48" s="166" t="s">
        <v>232</v>
      </c>
      <c r="D48" s="266">
        <v>897</v>
      </c>
      <c r="E48" s="228">
        <v>658</v>
      </c>
      <c r="F48" s="228">
        <v>143</v>
      </c>
      <c r="G48" s="228">
        <v>52</v>
      </c>
      <c r="H48" s="228">
        <v>30</v>
      </c>
      <c r="I48" s="228">
        <v>10</v>
      </c>
      <c r="J48" s="228">
        <v>4</v>
      </c>
      <c r="K48" s="228" t="s">
        <v>89</v>
      </c>
      <c r="L48" s="228" t="s">
        <v>89</v>
      </c>
      <c r="M48" s="232"/>
      <c r="N48" s="15"/>
      <c r="P48" s="102"/>
    </row>
    <row r="49" spans="1:16" ht="12.75">
      <c r="A49" s="101"/>
      <c r="B49" s="166"/>
      <c r="C49" s="166" t="s">
        <v>233</v>
      </c>
      <c r="D49" s="266">
        <v>638</v>
      </c>
      <c r="E49" s="228">
        <v>306</v>
      </c>
      <c r="F49" s="228">
        <v>158</v>
      </c>
      <c r="G49" s="228">
        <v>102</v>
      </c>
      <c r="H49" s="228">
        <v>63</v>
      </c>
      <c r="I49" s="228">
        <v>8</v>
      </c>
      <c r="J49" s="228">
        <v>1</v>
      </c>
      <c r="K49" s="228" t="s">
        <v>89</v>
      </c>
      <c r="L49" s="228" t="s">
        <v>89</v>
      </c>
      <c r="M49" s="232"/>
      <c r="N49" s="15"/>
      <c r="P49" s="102"/>
    </row>
    <row r="50" spans="1:16" ht="12.75">
      <c r="A50" s="101"/>
      <c r="B50" s="411" t="s">
        <v>259</v>
      </c>
      <c r="C50" s="412"/>
      <c r="D50" s="266">
        <v>2605</v>
      </c>
      <c r="E50" s="228">
        <v>1723</v>
      </c>
      <c r="F50" s="228">
        <v>487</v>
      </c>
      <c r="G50" s="228">
        <v>236</v>
      </c>
      <c r="H50" s="228">
        <v>121</v>
      </c>
      <c r="I50" s="228">
        <v>33</v>
      </c>
      <c r="J50" s="228">
        <v>5</v>
      </c>
      <c r="K50" s="228" t="s">
        <v>89</v>
      </c>
      <c r="L50" s="228">
        <v>1</v>
      </c>
      <c r="M50" s="232"/>
      <c r="N50" s="15"/>
      <c r="P50" s="102"/>
    </row>
    <row r="51" spans="1:16" ht="12.75">
      <c r="A51" s="101"/>
      <c r="B51" s="166"/>
      <c r="C51" s="166" t="s">
        <v>232</v>
      </c>
      <c r="D51" s="266">
        <v>1064</v>
      </c>
      <c r="E51" s="228">
        <v>658</v>
      </c>
      <c r="F51" s="228">
        <v>230</v>
      </c>
      <c r="G51" s="228">
        <v>107</v>
      </c>
      <c r="H51" s="228">
        <v>55</v>
      </c>
      <c r="I51" s="228">
        <v>14</v>
      </c>
      <c r="J51" s="228" t="s">
        <v>89</v>
      </c>
      <c r="K51" s="228" t="s">
        <v>89</v>
      </c>
      <c r="L51" s="228" t="s">
        <v>89</v>
      </c>
      <c r="M51" s="232"/>
      <c r="N51" s="15"/>
      <c r="P51" s="102"/>
    </row>
    <row r="52" spans="1:16" ht="12.75">
      <c r="A52" s="101"/>
      <c r="B52" s="166"/>
      <c r="C52" s="166" t="s">
        <v>233</v>
      </c>
      <c r="D52" s="266">
        <v>1541</v>
      </c>
      <c r="E52" s="228">
        <v>1065</v>
      </c>
      <c r="F52" s="228">
        <v>257</v>
      </c>
      <c r="G52" s="228">
        <v>129</v>
      </c>
      <c r="H52" s="228">
        <v>66</v>
      </c>
      <c r="I52" s="228">
        <v>19</v>
      </c>
      <c r="J52" s="228">
        <v>5</v>
      </c>
      <c r="K52" s="228" t="s">
        <v>89</v>
      </c>
      <c r="L52" s="228">
        <v>1</v>
      </c>
      <c r="M52" s="232"/>
      <c r="N52" s="15"/>
      <c r="P52" s="102"/>
    </row>
    <row r="53" spans="1:16" ht="12.75">
      <c r="A53" s="101"/>
      <c r="B53" s="411" t="s">
        <v>261</v>
      </c>
      <c r="C53" s="412"/>
      <c r="D53" s="266">
        <v>1642</v>
      </c>
      <c r="E53" s="228">
        <v>932</v>
      </c>
      <c r="F53" s="228">
        <v>326</v>
      </c>
      <c r="G53" s="228">
        <v>196</v>
      </c>
      <c r="H53" s="228">
        <v>145</v>
      </c>
      <c r="I53" s="228">
        <v>34</v>
      </c>
      <c r="J53" s="228">
        <v>6</v>
      </c>
      <c r="K53" s="228">
        <v>3</v>
      </c>
      <c r="L53" s="228">
        <v>1</v>
      </c>
      <c r="M53" s="232"/>
      <c r="N53" s="15"/>
      <c r="P53" s="102"/>
    </row>
    <row r="54" spans="1:16" ht="12.75">
      <c r="A54" s="101"/>
      <c r="B54" s="411" t="s">
        <v>262</v>
      </c>
      <c r="C54" s="412"/>
      <c r="D54" s="266">
        <v>1492</v>
      </c>
      <c r="E54" s="228">
        <v>1045</v>
      </c>
      <c r="F54" s="228">
        <v>249</v>
      </c>
      <c r="G54" s="228">
        <v>116</v>
      </c>
      <c r="H54" s="228">
        <v>61</v>
      </c>
      <c r="I54" s="228">
        <v>18</v>
      </c>
      <c r="J54" s="228">
        <v>2</v>
      </c>
      <c r="K54" s="228">
        <v>1</v>
      </c>
      <c r="L54" s="228" t="s">
        <v>89</v>
      </c>
      <c r="M54" s="232"/>
      <c r="N54" s="15"/>
      <c r="P54" s="102"/>
    </row>
    <row r="55" spans="1:16" ht="12.75">
      <c r="A55" s="101"/>
      <c r="B55" s="166"/>
      <c r="C55" s="166" t="s">
        <v>232</v>
      </c>
      <c r="D55" s="266">
        <v>1046</v>
      </c>
      <c r="E55" s="228">
        <v>720</v>
      </c>
      <c r="F55" s="228">
        <v>179</v>
      </c>
      <c r="G55" s="228">
        <v>79</v>
      </c>
      <c r="H55" s="228">
        <v>50</v>
      </c>
      <c r="I55" s="228">
        <v>15</v>
      </c>
      <c r="J55" s="228">
        <v>2</v>
      </c>
      <c r="K55" s="228">
        <v>1</v>
      </c>
      <c r="L55" s="228" t="s">
        <v>89</v>
      </c>
      <c r="M55" s="232"/>
      <c r="N55" s="15"/>
      <c r="P55" s="102"/>
    </row>
    <row r="56" spans="1:16" ht="12.75">
      <c r="A56" s="101"/>
      <c r="B56" s="166"/>
      <c r="C56" s="166" t="s">
        <v>233</v>
      </c>
      <c r="D56" s="266">
        <v>446</v>
      </c>
      <c r="E56" s="228">
        <v>325</v>
      </c>
      <c r="F56" s="228">
        <v>70</v>
      </c>
      <c r="G56" s="228">
        <v>37</v>
      </c>
      <c r="H56" s="228">
        <v>11</v>
      </c>
      <c r="I56" s="228">
        <v>3</v>
      </c>
      <c r="J56" s="228" t="s">
        <v>89</v>
      </c>
      <c r="K56" s="228" t="s">
        <v>89</v>
      </c>
      <c r="L56" s="228" t="s">
        <v>89</v>
      </c>
      <c r="M56" s="232"/>
      <c r="N56" s="15"/>
      <c r="P56" s="102"/>
    </row>
    <row r="57" spans="1:16" ht="12.75">
      <c r="A57" s="101"/>
      <c r="B57" s="411" t="s">
        <v>231</v>
      </c>
      <c r="C57" s="412"/>
      <c r="D57" s="266">
        <v>2663</v>
      </c>
      <c r="E57" s="228">
        <v>1827</v>
      </c>
      <c r="F57" s="228">
        <v>503</v>
      </c>
      <c r="G57" s="228">
        <v>209</v>
      </c>
      <c r="H57" s="228">
        <v>100</v>
      </c>
      <c r="I57" s="228">
        <v>22</v>
      </c>
      <c r="J57" s="228">
        <v>2</v>
      </c>
      <c r="K57" s="228" t="s">
        <v>89</v>
      </c>
      <c r="L57" s="228" t="s">
        <v>89</v>
      </c>
      <c r="M57" s="232"/>
      <c r="N57" s="15"/>
      <c r="P57" s="102"/>
    </row>
    <row r="58" spans="1:16" ht="12.75">
      <c r="A58" s="101"/>
      <c r="B58" s="166"/>
      <c r="C58" s="166" t="s">
        <v>232</v>
      </c>
      <c r="D58" s="266">
        <v>1386</v>
      </c>
      <c r="E58" s="228">
        <v>954</v>
      </c>
      <c r="F58" s="228">
        <v>257</v>
      </c>
      <c r="G58" s="228">
        <v>103</v>
      </c>
      <c r="H58" s="228">
        <v>56</v>
      </c>
      <c r="I58" s="228">
        <v>14</v>
      </c>
      <c r="J58" s="228">
        <v>2</v>
      </c>
      <c r="K58" s="228" t="s">
        <v>89</v>
      </c>
      <c r="L58" s="228" t="s">
        <v>89</v>
      </c>
      <c r="M58" s="232"/>
      <c r="N58" s="15"/>
      <c r="P58" s="102"/>
    </row>
    <row r="59" spans="1:16" ht="12.75">
      <c r="A59" s="101"/>
      <c r="B59" s="166"/>
      <c r="C59" s="166" t="s">
        <v>233</v>
      </c>
      <c r="D59" s="266">
        <v>1277</v>
      </c>
      <c r="E59" s="228">
        <v>873</v>
      </c>
      <c r="F59" s="228">
        <v>246</v>
      </c>
      <c r="G59" s="228">
        <v>106</v>
      </c>
      <c r="H59" s="228">
        <v>44</v>
      </c>
      <c r="I59" s="228">
        <v>8</v>
      </c>
      <c r="J59" s="228" t="s">
        <v>89</v>
      </c>
      <c r="K59" s="228" t="s">
        <v>89</v>
      </c>
      <c r="L59" s="228" t="s">
        <v>89</v>
      </c>
      <c r="M59" s="232"/>
      <c r="N59" s="15"/>
      <c r="P59" s="102"/>
    </row>
    <row r="60" spans="1:16" ht="12.75">
      <c r="A60" s="101"/>
      <c r="B60" s="411" t="s">
        <v>235</v>
      </c>
      <c r="C60" s="412"/>
      <c r="D60" s="266">
        <v>2110</v>
      </c>
      <c r="E60" s="228">
        <v>1252</v>
      </c>
      <c r="F60" s="228">
        <v>479</v>
      </c>
      <c r="G60" s="228">
        <v>226</v>
      </c>
      <c r="H60" s="228">
        <v>126</v>
      </c>
      <c r="I60" s="228">
        <v>19</v>
      </c>
      <c r="J60" s="228">
        <v>3</v>
      </c>
      <c r="K60" s="228">
        <v>5</v>
      </c>
      <c r="L60" s="228" t="s">
        <v>89</v>
      </c>
      <c r="M60" s="232"/>
      <c r="N60" s="15"/>
      <c r="P60" s="102"/>
    </row>
    <row r="61" spans="1:16" ht="12.75">
      <c r="A61" s="101"/>
      <c r="B61" s="166"/>
      <c r="C61" s="166" t="s">
        <v>232</v>
      </c>
      <c r="D61" s="266">
        <v>484</v>
      </c>
      <c r="E61" s="228">
        <v>335</v>
      </c>
      <c r="F61" s="228">
        <v>77</v>
      </c>
      <c r="G61" s="228">
        <v>41</v>
      </c>
      <c r="H61" s="228">
        <v>25</v>
      </c>
      <c r="I61" s="228">
        <v>3</v>
      </c>
      <c r="J61" s="228">
        <v>1</v>
      </c>
      <c r="K61" s="228">
        <v>2</v>
      </c>
      <c r="L61" s="228" t="s">
        <v>89</v>
      </c>
      <c r="M61" s="232"/>
      <c r="N61" s="15"/>
      <c r="P61" s="102"/>
    </row>
    <row r="62" spans="1:16" ht="12.75">
      <c r="A62" s="101"/>
      <c r="B62" s="166"/>
      <c r="C62" s="166" t="s">
        <v>233</v>
      </c>
      <c r="D62" s="266">
        <v>559</v>
      </c>
      <c r="E62" s="228">
        <v>342</v>
      </c>
      <c r="F62" s="228">
        <v>144</v>
      </c>
      <c r="G62" s="228">
        <v>39</v>
      </c>
      <c r="H62" s="228">
        <v>31</v>
      </c>
      <c r="I62" s="228">
        <v>3</v>
      </c>
      <c r="J62" s="228" t="s">
        <v>89</v>
      </c>
      <c r="K62" s="228" t="s">
        <v>89</v>
      </c>
      <c r="L62" s="228" t="s">
        <v>89</v>
      </c>
      <c r="M62" s="232"/>
      <c r="N62" s="15"/>
      <c r="P62" s="102"/>
    </row>
    <row r="63" spans="1:16" ht="12.75">
      <c r="A63" s="101"/>
      <c r="B63" s="166"/>
      <c r="C63" s="166" t="s">
        <v>234</v>
      </c>
      <c r="D63" s="266">
        <v>1067</v>
      </c>
      <c r="E63" s="228">
        <v>575</v>
      </c>
      <c r="F63" s="228">
        <v>258</v>
      </c>
      <c r="G63" s="228">
        <v>146</v>
      </c>
      <c r="H63" s="228">
        <v>70</v>
      </c>
      <c r="I63" s="228">
        <v>13</v>
      </c>
      <c r="J63" s="228">
        <v>2</v>
      </c>
      <c r="K63" s="228">
        <v>3</v>
      </c>
      <c r="L63" s="228" t="s">
        <v>89</v>
      </c>
      <c r="M63" s="232"/>
      <c r="N63" s="15"/>
      <c r="P63" s="102"/>
    </row>
    <row r="64" spans="1:16" ht="12.75">
      <c r="A64" s="101"/>
      <c r="B64" s="411" t="s">
        <v>238</v>
      </c>
      <c r="C64" s="412"/>
      <c r="D64" s="266">
        <v>2497</v>
      </c>
      <c r="E64" s="228">
        <v>1046</v>
      </c>
      <c r="F64" s="228">
        <v>631</v>
      </c>
      <c r="G64" s="228">
        <v>427</v>
      </c>
      <c r="H64" s="228">
        <v>310</v>
      </c>
      <c r="I64" s="228">
        <v>74</v>
      </c>
      <c r="J64" s="228">
        <v>7</v>
      </c>
      <c r="K64" s="228">
        <v>2</v>
      </c>
      <c r="L64" s="228" t="s">
        <v>89</v>
      </c>
      <c r="M64" s="232"/>
      <c r="N64" s="15"/>
      <c r="P64" s="102"/>
    </row>
    <row r="65" spans="1:16" ht="12.75">
      <c r="A65" s="101"/>
      <c r="B65" s="166"/>
      <c r="C65" s="166" t="s">
        <v>232</v>
      </c>
      <c r="D65" s="266">
        <v>721</v>
      </c>
      <c r="E65" s="228">
        <v>330</v>
      </c>
      <c r="F65" s="228">
        <v>164</v>
      </c>
      <c r="G65" s="228">
        <v>122</v>
      </c>
      <c r="H65" s="228">
        <v>84</v>
      </c>
      <c r="I65" s="228">
        <v>19</v>
      </c>
      <c r="J65" s="228">
        <v>2</v>
      </c>
      <c r="K65" s="228" t="s">
        <v>89</v>
      </c>
      <c r="L65" s="228" t="s">
        <v>89</v>
      </c>
      <c r="M65" s="232"/>
      <c r="N65" s="15"/>
      <c r="P65" s="102"/>
    </row>
    <row r="66" spans="1:16" ht="12.75">
      <c r="A66" s="101"/>
      <c r="B66" s="166"/>
      <c r="C66" s="166" t="s">
        <v>233</v>
      </c>
      <c r="D66" s="266">
        <v>1135</v>
      </c>
      <c r="E66" s="228">
        <v>457</v>
      </c>
      <c r="F66" s="228">
        <v>303</v>
      </c>
      <c r="G66" s="228">
        <v>186</v>
      </c>
      <c r="H66" s="228">
        <v>151</v>
      </c>
      <c r="I66" s="228">
        <v>34</v>
      </c>
      <c r="J66" s="228">
        <v>3</v>
      </c>
      <c r="K66" s="228">
        <v>1</v>
      </c>
      <c r="L66" s="228" t="s">
        <v>89</v>
      </c>
      <c r="M66" s="232"/>
      <c r="N66" s="15"/>
      <c r="P66" s="102"/>
    </row>
    <row r="67" spans="1:16" ht="12.75">
      <c r="A67" s="101"/>
      <c r="B67" s="166"/>
      <c r="C67" s="166" t="s">
        <v>234</v>
      </c>
      <c r="D67" s="266">
        <v>641</v>
      </c>
      <c r="E67" s="228">
        <v>259</v>
      </c>
      <c r="F67" s="228">
        <v>164</v>
      </c>
      <c r="G67" s="228">
        <v>119</v>
      </c>
      <c r="H67" s="228">
        <v>75</v>
      </c>
      <c r="I67" s="228">
        <v>21</v>
      </c>
      <c r="J67" s="228">
        <v>2</v>
      </c>
      <c r="K67" s="228">
        <v>1</v>
      </c>
      <c r="L67" s="228" t="s">
        <v>89</v>
      </c>
      <c r="M67" s="232"/>
      <c r="N67" s="15"/>
      <c r="P67" s="102"/>
    </row>
    <row r="68" spans="1:16" ht="12.75">
      <c r="A68" s="101"/>
      <c r="B68" s="411" t="s">
        <v>240</v>
      </c>
      <c r="C68" s="412"/>
      <c r="D68" s="266">
        <v>3419</v>
      </c>
      <c r="E68" s="228">
        <v>1297</v>
      </c>
      <c r="F68" s="228">
        <v>964</v>
      </c>
      <c r="G68" s="228">
        <v>616</v>
      </c>
      <c r="H68" s="228">
        <v>446</v>
      </c>
      <c r="I68" s="228">
        <v>89</v>
      </c>
      <c r="J68" s="228">
        <v>6</v>
      </c>
      <c r="K68" s="228">
        <v>1</v>
      </c>
      <c r="L68" s="228">
        <v>6</v>
      </c>
      <c r="M68" s="232"/>
      <c r="N68" s="15"/>
      <c r="P68" s="102"/>
    </row>
    <row r="69" spans="1:16" ht="12.75">
      <c r="A69" s="101"/>
      <c r="B69" s="166"/>
      <c r="C69" s="166" t="s">
        <v>232</v>
      </c>
      <c r="D69" s="266">
        <v>1065</v>
      </c>
      <c r="E69" s="228">
        <v>366</v>
      </c>
      <c r="F69" s="228">
        <v>360</v>
      </c>
      <c r="G69" s="228">
        <v>171</v>
      </c>
      <c r="H69" s="228">
        <v>141</v>
      </c>
      <c r="I69" s="228">
        <v>24</v>
      </c>
      <c r="J69" s="228">
        <v>2</v>
      </c>
      <c r="K69" s="228">
        <v>1</v>
      </c>
      <c r="L69" s="228" t="s">
        <v>89</v>
      </c>
      <c r="M69" s="232"/>
      <c r="N69" s="15"/>
      <c r="P69" s="102"/>
    </row>
    <row r="70" spans="1:16" ht="12.75">
      <c r="A70" s="101"/>
      <c r="B70" s="166"/>
      <c r="C70" s="166" t="s">
        <v>233</v>
      </c>
      <c r="D70" s="266">
        <v>899</v>
      </c>
      <c r="E70" s="228">
        <v>419</v>
      </c>
      <c r="F70" s="228">
        <v>179</v>
      </c>
      <c r="G70" s="228">
        <v>158</v>
      </c>
      <c r="H70" s="228">
        <v>119</v>
      </c>
      <c r="I70" s="228">
        <v>24</v>
      </c>
      <c r="J70" s="228" t="s">
        <v>89</v>
      </c>
      <c r="K70" s="228" t="s">
        <v>89</v>
      </c>
      <c r="L70" s="228">
        <v>6</v>
      </c>
      <c r="M70" s="232"/>
      <c r="N70" s="15"/>
      <c r="P70" s="102"/>
    </row>
    <row r="71" spans="1:16" ht="12.75">
      <c r="A71" s="101"/>
      <c r="B71" s="166"/>
      <c r="C71" s="166" t="s">
        <v>234</v>
      </c>
      <c r="D71" s="266">
        <v>1455</v>
      </c>
      <c r="E71" s="228">
        <v>512</v>
      </c>
      <c r="F71" s="228">
        <v>425</v>
      </c>
      <c r="G71" s="228">
        <v>287</v>
      </c>
      <c r="H71" s="228">
        <v>186</v>
      </c>
      <c r="I71" s="228">
        <v>41</v>
      </c>
      <c r="J71" s="228">
        <v>4</v>
      </c>
      <c r="K71" s="228" t="s">
        <v>89</v>
      </c>
      <c r="L71" s="228" t="s">
        <v>89</v>
      </c>
      <c r="M71" s="232"/>
      <c r="N71" s="15"/>
      <c r="P71" s="102"/>
    </row>
    <row r="72" spans="1:16" ht="12.75">
      <c r="A72" s="101"/>
      <c r="B72" s="411" t="s">
        <v>242</v>
      </c>
      <c r="C72" s="412"/>
      <c r="D72" s="266">
        <v>8278</v>
      </c>
      <c r="E72" s="228">
        <v>2723</v>
      </c>
      <c r="F72" s="228">
        <v>2293</v>
      </c>
      <c r="G72" s="228">
        <v>1665</v>
      </c>
      <c r="H72" s="228">
        <v>1344</v>
      </c>
      <c r="I72" s="228">
        <v>222</v>
      </c>
      <c r="J72" s="228">
        <v>24</v>
      </c>
      <c r="K72" s="228">
        <v>7</v>
      </c>
      <c r="L72" s="228">
        <v>5</v>
      </c>
      <c r="M72" s="232"/>
      <c r="N72" s="15"/>
      <c r="P72" s="102"/>
    </row>
    <row r="73" spans="1:16" ht="12.75">
      <c r="A73" s="101"/>
      <c r="B73" s="166"/>
      <c r="C73" s="166" t="s">
        <v>232</v>
      </c>
      <c r="D73" s="266">
        <v>2648</v>
      </c>
      <c r="E73" s="228">
        <v>760</v>
      </c>
      <c r="F73" s="228">
        <v>771</v>
      </c>
      <c r="G73" s="228">
        <v>513</v>
      </c>
      <c r="H73" s="228">
        <v>523</v>
      </c>
      <c r="I73" s="228">
        <v>75</v>
      </c>
      <c r="J73" s="228">
        <v>3</v>
      </c>
      <c r="K73" s="228">
        <v>3</v>
      </c>
      <c r="L73" s="228" t="s">
        <v>89</v>
      </c>
      <c r="M73" s="232"/>
      <c r="N73" s="15"/>
      <c r="P73" s="102"/>
    </row>
    <row r="74" spans="1:16" ht="12.75">
      <c r="A74" s="157"/>
      <c r="B74" s="75"/>
      <c r="C74" s="75" t="s">
        <v>233</v>
      </c>
      <c r="D74" s="266">
        <v>5630</v>
      </c>
      <c r="E74" s="229">
        <v>1963</v>
      </c>
      <c r="F74" s="229">
        <v>1522</v>
      </c>
      <c r="G74" s="229">
        <v>1152</v>
      </c>
      <c r="H74" s="229">
        <v>821</v>
      </c>
      <c r="I74" s="229">
        <v>147</v>
      </c>
      <c r="J74" s="229">
        <v>21</v>
      </c>
      <c r="K74" s="229">
        <v>4</v>
      </c>
      <c r="L74" s="229">
        <v>5</v>
      </c>
      <c r="M74" s="232"/>
      <c r="N74" s="15"/>
      <c r="P74" s="102"/>
    </row>
    <row r="75" spans="1:16" ht="12.75">
      <c r="A75" s="101"/>
      <c r="B75" s="411" t="s">
        <v>245</v>
      </c>
      <c r="C75" s="412"/>
      <c r="D75" s="266">
        <v>4629</v>
      </c>
      <c r="E75" s="228">
        <v>1923</v>
      </c>
      <c r="F75" s="228">
        <v>1299</v>
      </c>
      <c r="G75" s="228">
        <v>776</v>
      </c>
      <c r="H75" s="228">
        <v>492</v>
      </c>
      <c r="I75" s="228">
        <v>124</v>
      </c>
      <c r="J75" s="228">
        <v>12</v>
      </c>
      <c r="K75" s="228">
        <v>3</v>
      </c>
      <c r="L75" s="228">
        <v>4</v>
      </c>
      <c r="M75" s="232"/>
      <c r="N75" s="15"/>
      <c r="P75" s="102"/>
    </row>
    <row r="76" spans="1:16" ht="12.75">
      <c r="A76" s="101"/>
      <c r="B76" s="166"/>
      <c r="C76" s="166" t="s">
        <v>232</v>
      </c>
      <c r="D76" s="266">
        <v>2356</v>
      </c>
      <c r="E76" s="228">
        <v>1025</v>
      </c>
      <c r="F76" s="228">
        <v>643</v>
      </c>
      <c r="G76" s="228">
        <v>377</v>
      </c>
      <c r="H76" s="228">
        <v>243</v>
      </c>
      <c r="I76" s="228">
        <v>58</v>
      </c>
      <c r="J76" s="228">
        <v>7</v>
      </c>
      <c r="K76" s="228">
        <v>3</v>
      </c>
      <c r="L76" s="228">
        <v>1</v>
      </c>
      <c r="M76" s="232"/>
      <c r="N76" s="15"/>
      <c r="P76" s="102"/>
    </row>
    <row r="77" spans="1:16" ht="12.75">
      <c r="A77" s="101"/>
      <c r="B77" s="166"/>
      <c r="C77" s="166" t="s">
        <v>233</v>
      </c>
      <c r="D77" s="266">
        <v>1075</v>
      </c>
      <c r="E77" s="228">
        <v>410</v>
      </c>
      <c r="F77" s="228">
        <v>311</v>
      </c>
      <c r="G77" s="228">
        <v>194</v>
      </c>
      <c r="H77" s="228">
        <v>130</v>
      </c>
      <c r="I77" s="228">
        <v>28</v>
      </c>
      <c r="J77" s="228">
        <v>2</v>
      </c>
      <c r="K77" s="228" t="s">
        <v>89</v>
      </c>
      <c r="L77" s="228">
        <v>1</v>
      </c>
      <c r="M77" s="232"/>
      <c r="N77" s="15"/>
      <c r="P77" s="102"/>
    </row>
    <row r="78" spans="1:16" ht="12.75">
      <c r="A78" s="101"/>
      <c r="B78" s="166"/>
      <c r="C78" s="166" t="s">
        <v>234</v>
      </c>
      <c r="D78" s="266">
        <v>1198</v>
      </c>
      <c r="E78" s="228">
        <v>488</v>
      </c>
      <c r="F78" s="228">
        <v>345</v>
      </c>
      <c r="G78" s="228">
        <v>205</v>
      </c>
      <c r="H78" s="228">
        <v>119</v>
      </c>
      <c r="I78" s="228">
        <v>38</v>
      </c>
      <c r="J78" s="228">
        <v>3</v>
      </c>
      <c r="K78" s="228" t="s">
        <v>89</v>
      </c>
      <c r="L78" s="228">
        <v>2</v>
      </c>
      <c r="M78" s="232"/>
      <c r="N78" s="15"/>
      <c r="P78" s="102"/>
    </row>
    <row r="79" spans="1:16" ht="12.75">
      <c r="A79" s="101"/>
      <c r="B79" s="411" t="s">
        <v>247</v>
      </c>
      <c r="C79" s="412"/>
      <c r="D79" s="266">
        <v>15501</v>
      </c>
      <c r="E79" s="228">
        <v>4112</v>
      </c>
      <c r="F79" s="228">
        <v>4647</v>
      </c>
      <c r="G79" s="228">
        <v>3522</v>
      </c>
      <c r="H79" s="228">
        <v>2793</v>
      </c>
      <c r="I79" s="228">
        <v>391</v>
      </c>
      <c r="J79" s="228">
        <v>34</v>
      </c>
      <c r="K79" s="228">
        <v>2</v>
      </c>
      <c r="L79" s="228">
        <v>2</v>
      </c>
      <c r="M79" s="232"/>
      <c r="N79" s="15"/>
      <c r="P79" s="102"/>
    </row>
    <row r="80" spans="1:16" ht="12.75">
      <c r="A80" s="101"/>
      <c r="B80" s="166"/>
      <c r="C80" s="166" t="s">
        <v>232</v>
      </c>
      <c r="D80" s="266">
        <v>2076</v>
      </c>
      <c r="E80" s="228">
        <v>796</v>
      </c>
      <c r="F80" s="228">
        <v>719</v>
      </c>
      <c r="G80" s="228">
        <v>351</v>
      </c>
      <c r="H80" s="228">
        <v>177</v>
      </c>
      <c r="I80" s="228">
        <v>31</v>
      </c>
      <c r="J80" s="228">
        <v>2</v>
      </c>
      <c r="K80" s="228" t="s">
        <v>89</v>
      </c>
      <c r="L80" s="228">
        <v>1</v>
      </c>
      <c r="M80" s="232"/>
      <c r="N80" s="15"/>
      <c r="P80" s="102"/>
    </row>
    <row r="81" spans="1:16" ht="12.75">
      <c r="A81" s="101"/>
      <c r="B81" s="166"/>
      <c r="C81" s="166" t="s">
        <v>233</v>
      </c>
      <c r="D81" s="266">
        <v>1464</v>
      </c>
      <c r="E81" s="228">
        <v>312</v>
      </c>
      <c r="F81" s="228">
        <v>480</v>
      </c>
      <c r="G81" s="228">
        <v>344</v>
      </c>
      <c r="H81" s="228">
        <v>286</v>
      </c>
      <c r="I81" s="228">
        <v>41</v>
      </c>
      <c r="J81" s="228">
        <v>1</v>
      </c>
      <c r="K81" s="228" t="s">
        <v>89</v>
      </c>
      <c r="L81" s="228" t="s">
        <v>89</v>
      </c>
      <c r="M81" s="232"/>
      <c r="N81" s="15"/>
      <c r="P81" s="102"/>
    </row>
    <row r="82" spans="1:16" ht="12.75">
      <c r="A82" s="101"/>
      <c r="B82" s="166"/>
      <c r="C82" s="166" t="s">
        <v>234</v>
      </c>
      <c r="D82" s="266">
        <v>3157</v>
      </c>
      <c r="E82" s="228">
        <v>706</v>
      </c>
      <c r="F82" s="228">
        <v>1039</v>
      </c>
      <c r="G82" s="228">
        <v>778</v>
      </c>
      <c r="H82" s="228">
        <v>563</v>
      </c>
      <c r="I82" s="228">
        <v>68</v>
      </c>
      <c r="J82" s="228">
        <v>3</v>
      </c>
      <c r="K82" s="228" t="s">
        <v>89</v>
      </c>
      <c r="L82" s="228" t="s">
        <v>89</v>
      </c>
      <c r="M82" s="232"/>
      <c r="N82" s="15"/>
      <c r="P82" s="102"/>
    </row>
    <row r="83" spans="1:16" ht="12.75">
      <c r="A83" s="101"/>
      <c r="B83" s="166"/>
      <c r="C83" s="166" t="s">
        <v>241</v>
      </c>
      <c r="D83" s="266">
        <v>4297</v>
      </c>
      <c r="E83" s="228">
        <v>1024</v>
      </c>
      <c r="F83" s="228">
        <v>1233</v>
      </c>
      <c r="G83" s="228">
        <v>1002</v>
      </c>
      <c r="H83" s="228">
        <v>892</v>
      </c>
      <c r="I83" s="228">
        <v>132</v>
      </c>
      <c r="J83" s="228">
        <v>14</v>
      </c>
      <c r="K83" s="228" t="s">
        <v>89</v>
      </c>
      <c r="L83" s="228" t="s">
        <v>89</v>
      </c>
      <c r="M83" s="232"/>
      <c r="N83" s="15"/>
      <c r="P83" s="102"/>
    </row>
    <row r="84" spans="1:16" ht="12.75">
      <c r="A84" s="101"/>
      <c r="B84" s="166"/>
      <c r="C84" s="166" t="s">
        <v>243</v>
      </c>
      <c r="D84" s="266">
        <v>2511</v>
      </c>
      <c r="E84" s="228">
        <v>778</v>
      </c>
      <c r="F84" s="228">
        <v>647</v>
      </c>
      <c r="G84" s="228">
        <v>554</v>
      </c>
      <c r="H84" s="228">
        <v>454</v>
      </c>
      <c r="I84" s="228">
        <v>65</v>
      </c>
      <c r="J84" s="228">
        <v>11</v>
      </c>
      <c r="K84" s="228">
        <v>2</v>
      </c>
      <c r="L84" s="228">
        <v>1</v>
      </c>
      <c r="M84" s="232"/>
      <c r="N84" s="15"/>
      <c r="P84" s="102"/>
    </row>
    <row r="85" spans="1:16" ht="12.75">
      <c r="A85" s="101"/>
      <c r="B85" s="166"/>
      <c r="C85" s="166" t="s">
        <v>249</v>
      </c>
      <c r="D85" s="266">
        <v>1996</v>
      </c>
      <c r="E85" s="228">
        <v>496</v>
      </c>
      <c r="F85" s="228">
        <v>529</v>
      </c>
      <c r="G85" s="228">
        <v>493</v>
      </c>
      <c r="H85" s="228">
        <v>421</v>
      </c>
      <c r="I85" s="228">
        <v>54</v>
      </c>
      <c r="J85" s="228">
        <v>3</v>
      </c>
      <c r="K85" s="228" t="s">
        <v>89</v>
      </c>
      <c r="L85" s="228" t="s">
        <v>89</v>
      </c>
      <c r="M85" s="232"/>
      <c r="N85" s="15"/>
      <c r="P85" s="102"/>
    </row>
    <row r="86" spans="1:16" ht="12.75">
      <c r="A86" s="101"/>
      <c r="B86" s="411" t="s">
        <v>250</v>
      </c>
      <c r="C86" s="412"/>
      <c r="D86" s="266">
        <v>10709</v>
      </c>
      <c r="E86" s="228">
        <v>3591</v>
      </c>
      <c r="F86" s="228">
        <v>3043</v>
      </c>
      <c r="G86" s="228">
        <v>2172</v>
      </c>
      <c r="H86" s="228">
        <v>1594</v>
      </c>
      <c r="I86" s="228">
        <v>271</v>
      </c>
      <c r="J86" s="228">
        <v>32</v>
      </c>
      <c r="K86" s="228">
        <v>6</v>
      </c>
      <c r="L86" s="228">
        <v>2</v>
      </c>
      <c r="M86" s="232"/>
      <c r="N86" s="15"/>
      <c r="P86" s="102"/>
    </row>
    <row r="87" spans="1:16" ht="12.75">
      <c r="A87" s="101"/>
      <c r="B87" s="166"/>
      <c r="C87" s="166" t="s">
        <v>232</v>
      </c>
      <c r="D87" s="266">
        <v>8138</v>
      </c>
      <c r="E87" s="228">
        <v>2704</v>
      </c>
      <c r="F87" s="228">
        <v>2255</v>
      </c>
      <c r="G87" s="228">
        <v>1672</v>
      </c>
      <c r="H87" s="228">
        <v>1278</v>
      </c>
      <c r="I87" s="228">
        <v>204</v>
      </c>
      <c r="J87" s="228">
        <v>22</v>
      </c>
      <c r="K87" s="228">
        <v>3</v>
      </c>
      <c r="L87" s="228">
        <v>1</v>
      </c>
      <c r="M87" s="232"/>
      <c r="N87" s="15"/>
      <c r="P87" s="102"/>
    </row>
    <row r="88" spans="1:16" ht="12.75">
      <c r="A88" s="101"/>
      <c r="B88" s="166"/>
      <c r="C88" s="166" t="s">
        <v>233</v>
      </c>
      <c r="D88" s="266">
        <v>2571</v>
      </c>
      <c r="E88" s="228">
        <v>887</v>
      </c>
      <c r="F88" s="228">
        <v>788</v>
      </c>
      <c r="G88" s="228">
        <v>500</v>
      </c>
      <c r="H88" s="228">
        <v>316</v>
      </c>
      <c r="I88" s="228">
        <v>67</v>
      </c>
      <c r="J88" s="228">
        <v>10</v>
      </c>
      <c r="K88" s="228">
        <v>3</v>
      </c>
      <c r="L88" s="228">
        <v>1</v>
      </c>
      <c r="M88" s="232"/>
      <c r="N88" s="15"/>
      <c r="P88" s="102"/>
    </row>
    <row r="89" spans="1:16" ht="12.75">
      <c r="A89" s="101"/>
      <c r="B89" s="411" t="s">
        <v>252</v>
      </c>
      <c r="C89" s="412"/>
      <c r="D89" s="266">
        <v>4986</v>
      </c>
      <c r="E89" s="228">
        <v>1555</v>
      </c>
      <c r="F89" s="228">
        <v>1475</v>
      </c>
      <c r="G89" s="228">
        <v>1080</v>
      </c>
      <c r="H89" s="228">
        <v>762</v>
      </c>
      <c r="I89" s="228">
        <v>103</v>
      </c>
      <c r="J89" s="228">
        <v>9</v>
      </c>
      <c r="K89" s="228">
        <v>2</v>
      </c>
      <c r="L89" s="228">
        <v>1</v>
      </c>
      <c r="M89" s="232"/>
      <c r="N89" s="15"/>
      <c r="P89" s="102"/>
    </row>
    <row r="90" spans="1:16" ht="12.75">
      <c r="A90" s="101"/>
      <c r="B90" s="166"/>
      <c r="C90" s="166" t="s">
        <v>232</v>
      </c>
      <c r="D90" s="266">
        <v>4288</v>
      </c>
      <c r="E90" s="228">
        <v>1349</v>
      </c>
      <c r="F90" s="228">
        <v>1240</v>
      </c>
      <c r="G90" s="228">
        <v>935</v>
      </c>
      <c r="H90" s="228">
        <v>665</v>
      </c>
      <c r="I90" s="228">
        <v>88</v>
      </c>
      <c r="J90" s="228">
        <v>9</v>
      </c>
      <c r="K90" s="228">
        <v>2</v>
      </c>
      <c r="L90" s="228" t="s">
        <v>89</v>
      </c>
      <c r="M90" s="232"/>
      <c r="N90" s="15"/>
      <c r="P90" s="102"/>
    </row>
    <row r="91" spans="1:16" ht="12.75">
      <c r="A91" s="101"/>
      <c r="B91" s="166"/>
      <c r="C91" s="166" t="s">
        <v>233</v>
      </c>
      <c r="D91" s="266">
        <v>698</v>
      </c>
      <c r="E91" s="228">
        <v>206</v>
      </c>
      <c r="F91" s="228">
        <v>235</v>
      </c>
      <c r="G91" s="228">
        <v>145</v>
      </c>
      <c r="H91" s="228">
        <v>97</v>
      </c>
      <c r="I91" s="228">
        <v>15</v>
      </c>
      <c r="J91" s="228" t="s">
        <v>89</v>
      </c>
      <c r="K91" s="228" t="s">
        <v>89</v>
      </c>
      <c r="L91" s="228" t="s">
        <v>89</v>
      </c>
      <c r="M91" s="232"/>
      <c r="N91" s="15"/>
      <c r="P91" s="102"/>
    </row>
    <row r="92" spans="1:16" ht="12.75">
      <c r="A92" s="101"/>
      <c r="B92" s="166"/>
      <c r="C92" s="166" t="s">
        <v>234</v>
      </c>
      <c r="D92" s="269" t="s">
        <v>255</v>
      </c>
      <c r="E92" s="270" t="s">
        <v>255</v>
      </c>
      <c r="F92" s="270" t="s">
        <v>255</v>
      </c>
      <c r="G92" s="270" t="s">
        <v>255</v>
      </c>
      <c r="H92" s="270" t="s">
        <v>255</v>
      </c>
      <c r="I92" s="270" t="s">
        <v>255</v>
      </c>
      <c r="J92" s="270" t="s">
        <v>255</v>
      </c>
      <c r="K92" s="270" t="s">
        <v>255</v>
      </c>
      <c r="L92" s="228">
        <v>1</v>
      </c>
      <c r="M92" s="232"/>
      <c r="N92" s="15"/>
      <c r="P92" s="102"/>
    </row>
    <row r="93" spans="1:16" ht="12.75">
      <c r="A93" s="101"/>
      <c r="B93" s="166"/>
      <c r="C93" s="166" t="s">
        <v>241</v>
      </c>
      <c r="D93" s="266" t="s">
        <v>255</v>
      </c>
      <c r="E93" s="228" t="s">
        <v>255</v>
      </c>
      <c r="F93" s="228" t="s">
        <v>255</v>
      </c>
      <c r="G93" s="228" t="s">
        <v>255</v>
      </c>
      <c r="H93" s="228" t="s">
        <v>255</v>
      </c>
      <c r="I93" s="228" t="s">
        <v>255</v>
      </c>
      <c r="J93" s="228" t="s">
        <v>255</v>
      </c>
      <c r="K93" s="228" t="s">
        <v>255</v>
      </c>
      <c r="L93" s="228" t="s">
        <v>89</v>
      </c>
      <c r="M93" s="232"/>
      <c r="N93" s="15"/>
      <c r="P93" s="102"/>
    </row>
    <row r="94" spans="1:16" ht="12.75">
      <c r="A94" s="101"/>
      <c r="B94" s="411" t="s">
        <v>256</v>
      </c>
      <c r="C94" s="412"/>
      <c r="D94" s="266">
        <v>5252</v>
      </c>
      <c r="E94" s="228">
        <v>2026</v>
      </c>
      <c r="F94" s="228">
        <v>1781</v>
      </c>
      <c r="G94" s="228">
        <v>859</v>
      </c>
      <c r="H94" s="228">
        <v>487</v>
      </c>
      <c r="I94" s="228">
        <v>92</v>
      </c>
      <c r="J94" s="228">
        <v>6</v>
      </c>
      <c r="K94" s="228">
        <v>1</v>
      </c>
      <c r="L94" s="228" t="s">
        <v>89</v>
      </c>
      <c r="M94" s="232"/>
      <c r="N94" s="15"/>
      <c r="P94" s="102"/>
    </row>
    <row r="95" spans="1:16" ht="12.75">
      <c r="A95" s="101"/>
      <c r="B95" s="166"/>
      <c r="C95" s="166" t="s">
        <v>232</v>
      </c>
      <c r="D95" s="266">
        <v>4345</v>
      </c>
      <c r="E95" s="228">
        <v>1688</v>
      </c>
      <c r="F95" s="228">
        <v>1499</v>
      </c>
      <c r="G95" s="228">
        <v>695</v>
      </c>
      <c r="H95" s="228">
        <v>390</v>
      </c>
      <c r="I95" s="228">
        <v>68</v>
      </c>
      <c r="J95" s="228">
        <v>4</v>
      </c>
      <c r="K95" s="228">
        <v>1</v>
      </c>
      <c r="L95" s="228" t="s">
        <v>89</v>
      </c>
      <c r="M95" s="232"/>
      <c r="N95" s="15"/>
      <c r="P95" s="102"/>
    </row>
    <row r="96" spans="1:16" ht="12.75">
      <c r="A96" s="101"/>
      <c r="B96" s="166"/>
      <c r="C96" s="166" t="s">
        <v>233</v>
      </c>
      <c r="D96" s="266">
        <v>869</v>
      </c>
      <c r="E96" s="228">
        <v>305</v>
      </c>
      <c r="F96" s="228">
        <v>279</v>
      </c>
      <c r="G96" s="228">
        <v>162</v>
      </c>
      <c r="H96" s="228">
        <v>97</v>
      </c>
      <c r="I96" s="228">
        <v>24</v>
      </c>
      <c r="J96" s="228">
        <v>2</v>
      </c>
      <c r="K96" s="228" t="s">
        <v>89</v>
      </c>
      <c r="L96" s="228" t="s">
        <v>89</v>
      </c>
      <c r="M96" s="232"/>
      <c r="N96" s="15"/>
      <c r="P96" s="102"/>
    </row>
    <row r="97" spans="1:16" ht="12.75">
      <c r="A97" s="101"/>
      <c r="B97" s="166"/>
      <c r="C97" s="166" t="s">
        <v>234</v>
      </c>
      <c r="D97" s="266">
        <v>38</v>
      </c>
      <c r="E97" s="228">
        <v>33</v>
      </c>
      <c r="F97" s="228">
        <v>3</v>
      </c>
      <c r="G97" s="228">
        <v>2</v>
      </c>
      <c r="H97" s="228" t="s">
        <v>89</v>
      </c>
      <c r="I97" s="228" t="s">
        <v>89</v>
      </c>
      <c r="J97" s="228" t="s">
        <v>89</v>
      </c>
      <c r="K97" s="228" t="s">
        <v>89</v>
      </c>
      <c r="L97" s="228" t="s">
        <v>89</v>
      </c>
      <c r="M97" s="232"/>
      <c r="N97" s="15"/>
      <c r="P97" s="102"/>
    </row>
    <row r="98" spans="1:16" ht="12.75">
      <c r="A98" s="101"/>
      <c r="B98" s="411" t="s">
        <v>258</v>
      </c>
      <c r="C98" s="412"/>
      <c r="D98" s="266">
        <v>2915</v>
      </c>
      <c r="E98" s="228">
        <v>1335</v>
      </c>
      <c r="F98" s="228">
        <v>733</v>
      </c>
      <c r="G98" s="228">
        <v>440</v>
      </c>
      <c r="H98" s="228">
        <v>310</v>
      </c>
      <c r="I98" s="228">
        <v>79</v>
      </c>
      <c r="J98" s="228">
        <v>12</v>
      </c>
      <c r="K98" s="228">
        <v>6</v>
      </c>
      <c r="L98" s="228">
        <v>2</v>
      </c>
      <c r="M98" s="232"/>
      <c r="N98" s="15"/>
      <c r="P98" s="102"/>
    </row>
    <row r="99" spans="1:16" ht="12.75">
      <c r="A99" s="101"/>
      <c r="B99" s="166"/>
      <c r="C99" s="166" t="s">
        <v>232</v>
      </c>
      <c r="D99" s="266">
        <v>1158</v>
      </c>
      <c r="E99" s="228">
        <v>532</v>
      </c>
      <c r="F99" s="228">
        <v>265</v>
      </c>
      <c r="G99" s="228">
        <v>182</v>
      </c>
      <c r="H99" s="228">
        <v>119</v>
      </c>
      <c r="I99" s="228">
        <v>51</v>
      </c>
      <c r="J99" s="228">
        <v>6</v>
      </c>
      <c r="K99" s="228">
        <v>3</v>
      </c>
      <c r="L99" s="228">
        <v>2</v>
      </c>
      <c r="M99" s="232"/>
      <c r="N99" s="15"/>
      <c r="P99" s="102"/>
    </row>
    <row r="100" spans="1:16" ht="12.75">
      <c r="A100" s="101"/>
      <c r="B100" s="166"/>
      <c r="C100" s="166" t="s">
        <v>233</v>
      </c>
      <c r="D100" s="266">
        <v>1757</v>
      </c>
      <c r="E100" s="228">
        <v>803</v>
      </c>
      <c r="F100" s="228">
        <v>468</v>
      </c>
      <c r="G100" s="228">
        <v>258</v>
      </c>
      <c r="H100" s="228">
        <v>191</v>
      </c>
      <c r="I100" s="228">
        <v>28</v>
      </c>
      <c r="J100" s="228">
        <v>6</v>
      </c>
      <c r="K100" s="228">
        <v>3</v>
      </c>
      <c r="L100" s="228" t="s">
        <v>89</v>
      </c>
      <c r="M100" s="232"/>
      <c r="N100" s="15"/>
      <c r="P100" s="102"/>
    </row>
    <row r="101" spans="1:16" ht="12.75">
      <c r="A101" s="101"/>
      <c r="B101" s="411" t="s">
        <v>260</v>
      </c>
      <c r="C101" s="412"/>
      <c r="D101" s="269">
        <v>678</v>
      </c>
      <c r="E101" s="270">
        <v>581</v>
      </c>
      <c r="F101" s="270">
        <v>59</v>
      </c>
      <c r="G101" s="270">
        <v>31</v>
      </c>
      <c r="H101" s="270">
        <v>7</v>
      </c>
      <c r="I101" s="270" t="s">
        <v>89</v>
      </c>
      <c r="J101" s="270" t="s">
        <v>89</v>
      </c>
      <c r="K101" s="270" t="s">
        <v>89</v>
      </c>
      <c r="L101" s="270">
        <v>9</v>
      </c>
      <c r="M101" s="232"/>
      <c r="N101" s="15"/>
      <c r="P101" s="102"/>
    </row>
    <row r="102" spans="1:16" ht="12.75">
      <c r="A102" s="101"/>
      <c r="B102" s="166"/>
      <c r="C102" s="166" t="s">
        <v>232</v>
      </c>
      <c r="D102" s="266" t="s">
        <v>89</v>
      </c>
      <c r="E102" s="228" t="s">
        <v>89</v>
      </c>
      <c r="F102" s="228" t="s">
        <v>89</v>
      </c>
      <c r="G102" s="228" t="s">
        <v>89</v>
      </c>
      <c r="H102" s="228" t="s">
        <v>89</v>
      </c>
      <c r="I102" s="228" t="s">
        <v>89</v>
      </c>
      <c r="J102" s="228" t="s">
        <v>89</v>
      </c>
      <c r="K102" s="228" t="s">
        <v>89</v>
      </c>
      <c r="L102" s="228" t="s">
        <v>89</v>
      </c>
      <c r="M102" s="232"/>
      <c r="N102" s="15"/>
      <c r="P102" s="102"/>
    </row>
    <row r="103" spans="1:16" ht="12.75">
      <c r="A103" s="101"/>
      <c r="B103" s="166"/>
      <c r="C103" s="166" t="s">
        <v>233</v>
      </c>
      <c r="D103" s="266">
        <v>678</v>
      </c>
      <c r="E103" s="228">
        <v>581</v>
      </c>
      <c r="F103" s="228">
        <v>59</v>
      </c>
      <c r="G103" s="228">
        <v>31</v>
      </c>
      <c r="H103" s="228">
        <v>7</v>
      </c>
      <c r="I103" s="228" t="s">
        <v>89</v>
      </c>
      <c r="J103" s="228" t="s">
        <v>89</v>
      </c>
      <c r="K103" s="228" t="s">
        <v>89</v>
      </c>
      <c r="L103" s="228">
        <v>9</v>
      </c>
      <c r="M103" s="232"/>
      <c r="N103" s="15"/>
      <c r="P103" s="102"/>
    </row>
    <row r="104" spans="1:16" ht="12.75">
      <c r="A104" s="101"/>
      <c r="B104" s="166"/>
      <c r="C104" s="166" t="s">
        <v>234</v>
      </c>
      <c r="D104" s="266" t="s">
        <v>89</v>
      </c>
      <c r="E104" s="228" t="s">
        <v>89</v>
      </c>
      <c r="F104" s="228" t="s">
        <v>89</v>
      </c>
      <c r="G104" s="228" t="s">
        <v>89</v>
      </c>
      <c r="H104" s="228" t="s">
        <v>89</v>
      </c>
      <c r="I104" s="228" t="s">
        <v>89</v>
      </c>
      <c r="J104" s="228" t="s">
        <v>89</v>
      </c>
      <c r="K104" s="228" t="s">
        <v>89</v>
      </c>
      <c r="L104" s="228" t="s">
        <v>89</v>
      </c>
      <c r="M104" s="232"/>
      <c r="N104" s="15"/>
      <c r="P104" s="102"/>
    </row>
    <row r="105" spans="1:16" ht="12.75">
      <c r="A105" s="101"/>
      <c r="B105" s="166"/>
      <c r="C105" s="166" t="s">
        <v>241</v>
      </c>
      <c r="D105" s="266" t="s">
        <v>89</v>
      </c>
      <c r="E105" s="228" t="s">
        <v>89</v>
      </c>
      <c r="F105" s="228" t="s">
        <v>89</v>
      </c>
      <c r="G105" s="228" t="s">
        <v>89</v>
      </c>
      <c r="H105" s="228" t="s">
        <v>89</v>
      </c>
      <c r="I105" s="228" t="s">
        <v>89</v>
      </c>
      <c r="J105" s="228" t="s">
        <v>89</v>
      </c>
      <c r="K105" s="228" t="s">
        <v>89</v>
      </c>
      <c r="L105" s="228" t="s">
        <v>89</v>
      </c>
      <c r="M105" s="232"/>
      <c r="N105" s="15"/>
      <c r="P105" s="102"/>
    </row>
    <row r="106" spans="1:16" ht="12.75">
      <c r="A106" s="101"/>
      <c r="B106" s="411" t="s">
        <v>264</v>
      </c>
      <c r="C106" s="412"/>
      <c r="D106" s="266">
        <v>3376</v>
      </c>
      <c r="E106" s="228">
        <v>1347</v>
      </c>
      <c r="F106" s="228">
        <v>965</v>
      </c>
      <c r="G106" s="228">
        <v>583</v>
      </c>
      <c r="H106" s="228">
        <v>384</v>
      </c>
      <c r="I106" s="228">
        <v>83</v>
      </c>
      <c r="J106" s="228">
        <v>13</v>
      </c>
      <c r="K106" s="228">
        <v>1</v>
      </c>
      <c r="L106" s="228">
        <v>1</v>
      </c>
      <c r="M106" s="232"/>
      <c r="N106" s="15"/>
      <c r="P106" s="102"/>
    </row>
    <row r="107" spans="1:16" ht="12.75">
      <c r="A107" s="101"/>
      <c r="B107" s="166"/>
      <c r="C107" s="166" t="s">
        <v>232</v>
      </c>
      <c r="D107" s="266">
        <v>1263</v>
      </c>
      <c r="E107" s="228">
        <v>549</v>
      </c>
      <c r="F107" s="228">
        <v>342</v>
      </c>
      <c r="G107" s="228">
        <v>198</v>
      </c>
      <c r="H107" s="228">
        <v>129</v>
      </c>
      <c r="I107" s="228">
        <v>39</v>
      </c>
      <c r="J107" s="228">
        <v>5</v>
      </c>
      <c r="K107" s="228">
        <v>1</v>
      </c>
      <c r="L107" s="228" t="s">
        <v>89</v>
      </c>
      <c r="M107" s="232"/>
      <c r="N107" s="15"/>
      <c r="P107" s="102"/>
    </row>
    <row r="108" spans="1:16" ht="12.75">
      <c r="A108" s="101"/>
      <c r="B108" s="166"/>
      <c r="C108" s="166" t="s">
        <v>233</v>
      </c>
      <c r="D108" s="266">
        <v>1031</v>
      </c>
      <c r="E108" s="228">
        <v>520</v>
      </c>
      <c r="F108" s="228">
        <v>269</v>
      </c>
      <c r="G108" s="228">
        <v>131</v>
      </c>
      <c r="H108" s="228">
        <v>89</v>
      </c>
      <c r="I108" s="228">
        <v>19</v>
      </c>
      <c r="J108" s="228">
        <v>3</v>
      </c>
      <c r="K108" s="228" t="s">
        <v>89</v>
      </c>
      <c r="L108" s="228">
        <v>1</v>
      </c>
      <c r="M108" s="232"/>
      <c r="N108" s="15"/>
      <c r="P108" s="102"/>
    </row>
    <row r="109" spans="1:16" ht="12.75">
      <c r="A109" s="101"/>
      <c r="B109" s="166"/>
      <c r="C109" s="166" t="s">
        <v>234</v>
      </c>
      <c r="D109" s="266">
        <v>1082</v>
      </c>
      <c r="E109" s="228">
        <v>278</v>
      </c>
      <c r="F109" s="228">
        <v>354</v>
      </c>
      <c r="G109" s="228">
        <v>254</v>
      </c>
      <c r="H109" s="228">
        <v>166</v>
      </c>
      <c r="I109" s="228">
        <v>25</v>
      </c>
      <c r="J109" s="228">
        <v>5</v>
      </c>
      <c r="K109" s="228" t="s">
        <v>89</v>
      </c>
      <c r="L109" s="228" t="s">
        <v>89</v>
      </c>
      <c r="M109" s="232"/>
      <c r="N109" s="15"/>
      <c r="P109" s="102"/>
    </row>
    <row r="110" spans="1:16" ht="12.75">
      <c r="A110" s="101"/>
      <c r="B110" s="411" t="s">
        <v>266</v>
      </c>
      <c r="C110" s="412"/>
      <c r="D110" s="266">
        <v>757</v>
      </c>
      <c r="E110" s="228">
        <v>407</v>
      </c>
      <c r="F110" s="228">
        <v>143</v>
      </c>
      <c r="G110" s="228">
        <v>110</v>
      </c>
      <c r="H110" s="228">
        <v>74</v>
      </c>
      <c r="I110" s="228">
        <v>16</v>
      </c>
      <c r="J110" s="228">
        <v>7</v>
      </c>
      <c r="K110" s="228" t="s">
        <v>89</v>
      </c>
      <c r="L110" s="228">
        <v>2</v>
      </c>
      <c r="M110" s="232"/>
      <c r="N110" s="15"/>
      <c r="P110" s="102"/>
    </row>
    <row r="111" spans="1:16" ht="12.75">
      <c r="A111" s="101"/>
      <c r="B111" s="411" t="s">
        <v>267</v>
      </c>
      <c r="C111" s="412"/>
      <c r="D111" s="266">
        <v>1024</v>
      </c>
      <c r="E111" s="228">
        <v>611</v>
      </c>
      <c r="F111" s="228">
        <v>199</v>
      </c>
      <c r="G111" s="228">
        <v>112</v>
      </c>
      <c r="H111" s="228">
        <v>70</v>
      </c>
      <c r="I111" s="228">
        <v>21</v>
      </c>
      <c r="J111" s="228">
        <v>9</v>
      </c>
      <c r="K111" s="228">
        <v>2</v>
      </c>
      <c r="L111" s="228">
        <v>2</v>
      </c>
      <c r="M111" s="232"/>
      <c r="N111" s="15"/>
      <c r="P111" s="102"/>
    </row>
    <row r="112" spans="1:16" ht="12.75">
      <c r="A112" s="101"/>
      <c r="B112" s="411" t="s">
        <v>268</v>
      </c>
      <c r="C112" s="412"/>
      <c r="D112" s="266">
        <v>942</v>
      </c>
      <c r="E112" s="228">
        <v>480</v>
      </c>
      <c r="F112" s="228">
        <v>228</v>
      </c>
      <c r="G112" s="228">
        <v>116</v>
      </c>
      <c r="H112" s="228">
        <v>88</v>
      </c>
      <c r="I112" s="228">
        <v>24</v>
      </c>
      <c r="J112" s="228">
        <v>3</v>
      </c>
      <c r="K112" s="228">
        <v>3</v>
      </c>
      <c r="L112" s="228">
        <v>1</v>
      </c>
      <c r="M112" s="232"/>
      <c r="N112" s="15"/>
      <c r="P112" s="102"/>
    </row>
    <row r="113" spans="1:16" ht="12.75">
      <c r="A113" s="101"/>
      <c r="B113" s="411" t="s">
        <v>269</v>
      </c>
      <c r="C113" s="412"/>
      <c r="D113" s="266">
        <v>4724</v>
      </c>
      <c r="E113" s="228">
        <v>2161</v>
      </c>
      <c r="F113" s="228">
        <v>1066</v>
      </c>
      <c r="G113" s="228">
        <v>846</v>
      </c>
      <c r="H113" s="228">
        <v>555</v>
      </c>
      <c r="I113" s="228">
        <v>75</v>
      </c>
      <c r="J113" s="228">
        <v>19</v>
      </c>
      <c r="K113" s="228">
        <v>2</v>
      </c>
      <c r="L113" s="228">
        <v>2</v>
      </c>
      <c r="M113" s="232"/>
      <c r="N113" s="15"/>
      <c r="P113" s="102"/>
    </row>
    <row r="114" spans="1:16" ht="12.75">
      <c r="A114" s="101"/>
      <c r="B114" s="166"/>
      <c r="C114" s="166" t="s">
        <v>232</v>
      </c>
      <c r="D114" s="266">
        <v>1757</v>
      </c>
      <c r="E114" s="228">
        <v>584</v>
      </c>
      <c r="F114" s="228">
        <v>434</v>
      </c>
      <c r="G114" s="228">
        <v>414</v>
      </c>
      <c r="H114" s="228">
        <v>280</v>
      </c>
      <c r="I114" s="228">
        <v>36</v>
      </c>
      <c r="J114" s="228">
        <v>9</v>
      </c>
      <c r="K114" s="228" t="s">
        <v>89</v>
      </c>
      <c r="L114" s="228" t="s">
        <v>89</v>
      </c>
      <c r="M114" s="232"/>
      <c r="N114" s="15"/>
      <c r="P114" s="102"/>
    </row>
    <row r="115" spans="1:16" ht="12.75">
      <c r="A115" s="101"/>
      <c r="B115" s="166"/>
      <c r="C115" s="166" t="s">
        <v>233</v>
      </c>
      <c r="D115" s="266">
        <v>1467</v>
      </c>
      <c r="E115" s="228">
        <v>846</v>
      </c>
      <c r="F115" s="228">
        <v>279</v>
      </c>
      <c r="G115" s="228">
        <v>191</v>
      </c>
      <c r="H115" s="228">
        <v>129</v>
      </c>
      <c r="I115" s="228">
        <v>16</v>
      </c>
      <c r="J115" s="228">
        <v>6</v>
      </c>
      <c r="K115" s="228" t="s">
        <v>89</v>
      </c>
      <c r="L115" s="228">
        <v>2</v>
      </c>
      <c r="M115" s="232"/>
      <c r="N115" s="15"/>
      <c r="P115" s="102"/>
    </row>
    <row r="116" spans="1:16" ht="12.75">
      <c r="A116" s="101"/>
      <c r="B116" s="166"/>
      <c r="C116" s="166" t="s">
        <v>234</v>
      </c>
      <c r="D116" s="266">
        <v>1500</v>
      </c>
      <c r="E116" s="228">
        <v>731</v>
      </c>
      <c r="F116" s="228">
        <v>353</v>
      </c>
      <c r="G116" s="228">
        <v>241</v>
      </c>
      <c r="H116" s="228">
        <v>146</v>
      </c>
      <c r="I116" s="228">
        <v>23</v>
      </c>
      <c r="J116" s="228">
        <v>4</v>
      </c>
      <c r="K116" s="228">
        <v>2</v>
      </c>
      <c r="L116" s="228" t="s">
        <v>89</v>
      </c>
      <c r="M116" s="232"/>
      <c r="N116" s="15"/>
      <c r="P116" s="102"/>
    </row>
    <row r="117" spans="1:16" ht="12.75">
      <c r="A117" s="101"/>
      <c r="B117" s="411" t="s">
        <v>272</v>
      </c>
      <c r="C117" s="412"/>
      <c r="D117" s="266">
        <v>3344</v>
      </c>
      <c r="E117" s="228">
        <v>1673</v>
      </c>
      <c r="F117" s="228">
        <v>787</v>
      </c>
      <c r="G117" s="228">
        <v>468</v>
      </c>
      <c r="H117" s="228">
        <v>329</v>
      </c>
      <c r="I117" s="228">
        <v>75</v>
      </c>
      <c r="J117" s="228">
        <v>11</v>
      </c>
      <c r="K117" s="228">
        <v>1</v>
      </c>
      <c r="L117" s="228" t="s">
        <v>89</v>
      </c>
      <c r="M117" s="232"/>
      <c r="N117" s="15"/>
      <c r="P117" s="102"/>
    </row>
    <row r="118" spans="1:16" ht="12.75">
      <c r="A118" s="101"/>
      <c r="B118" s="166"/>
      <c r="C118" s="166" t="s">
        <v>232</v>
      </c>
      <c r="D118" s="266">
        <v>1813</v>
      </c>
      <c r="E118" s="228">
        <v>958</v>
      </c>
      <c r="F118" s="228">
        <v>390</v>
      </c>
      <c r="G118" s="228">
        <v>241</v>
      </c>
      <c r="H118" s="228">
        <v>180</v>
      </c>
      <c r="I118" s="228">
        <v>39</v>
      </c>
      <c r="J118" s="228">
        <v>4</v>
      </c>
      <c r="K118" s="228">
        <v>1</v>
      </c>
      <c r="L118" s="228" t="s">
        <v>89</v>
      </c>
      <c r="M118" s="232"/>
      <c r="N118" s="15"/>
      <c r="P118" s="102"/>
    </row>
    <row r="119" spans="1:16" ht="12.75">
      <c r="A119" s="101"/>
      <c r="B119" s="166"/>
      <c r="C119" s="166" t="s">
        <v>233</v>
      </c>
      <c r="D119" s="266">
        <v>1531</v>
      </c>
      <c r="E119" s="228">
        <v>715</v>
      </c>
      <c r="F119" s="228">
        <v>397</v>
      </c>
      <c r="G119" s="228">
        <v>227</v>
      </c>
      <c r="H119" s="228">
        <v>149</v>
      </c>
      <c r="I119" s="228">
        <v>36</v>
      </c>
      <c r="J119" s="228">
        <v>7</v>
      </c>
      <c r="K119" s="228" t="s">
        <v>89</v>
      </c>
      <c r="L119" s="228" t="s">
        <v>89</v>
      </c>
      <c r="M119" s="232"/>
      <c r="N119" s="15"/>
      <c r="P119" s="102"/>
    </row>
    <row r="120" spans="1:16" ht="12.75">
      <c r="A120" s="101"/>
      <c r="B120" s="411" t="s">
        <v>273</v>
      </c>
      <c r="C120" s="412"/>
      <c r="D120" s="266">
        <v>2922</v>
      </c>
      <c r="E120" s="228">
        <v>1720</v>
      </c>
      <c r="F120" s="228">
        <v>624</v>
      </c>
      <c r="G120" s="228">
        <v>332</v>
      </c>
      <c r="H120" s="228">
        <v>191</v>
      </c>
      <c r="I120" s="228">
        <v>39</v>
      </c>
      <c r="J120" s="228">
        <v>14</v>
      </c>
      <c r="K120" s="228">
        <v>2</v>
      </c>
      <c r="L120" s="228">
        <v>6</v>
      </c>
      <c r="M120" s="232"/>
      <c r="N120" s="15"/>
      <c r="P120" s="102"/>
    </row>
    <row r="121" spans="1:16" ht="12.75">
      <c r="A121" s="101"/>
      <c r="B121" s="166"/>
      <c r="C121" s="166" t="s">
        <v>232</v>
      </c>
      <c r="D121" s="266">
        <v>1394</v>
      </c>
      <c r="E121" s="228">
        <v>736</v>
      </c>
      <c r="F121" s="228">
        <v>322</v>
      </c>
      <c r="G121" s="228">
        <v>195</v>
      </c>
      <c r="H121" s="228">
        <v>107</v>
      </c>
      <c r="I121" s="228">
        <v>26</v>
      </c>
      <c r="J121" s="228">
        <v>8</v>
      </c>
      <c r="K121" s="228" t="s">
        <v>89</v>
      </c>
      <c r="L121" s="228">
        <v>1</v>
      </c>
      <c r="M121" s="232"/>
      <c r="N121" s="15"/>
      <c r="P121" s="102"/>
    </row>
    <row r="122" spans="1:16" ht="12.75">
      <c r="A122" s="101"/>
      <c r="B122" s="166"/>
      <c r="C122" s="166" t="s">
        <v>233</v>
      </c>
      <c r="D122" s="266">
        <v>1528</v>
      </c>
      <c r="E122" s="228">
        <v>984</v>
      </c>
      <c r="F122" s="228">
        <v>302</v>
      </c>
      <c r="G122" s="228">
        <v>137</v>
      </c>
      <c r="H122" s="228">
        <v>84</v>
      </c>
      <c r="I122" s="228">
        <v>13</v>
      </c>
      <c r="J122" s="228">
        <v>6</v>
      </c>
      <c r="K122" s="228">
        <v>2</v>
      </c>
      <c r="L122" s="228">
        <v>5</v>
      </c>
      <c r="M122" s="232"/>
      <c r="N122" s="15"/>
      <c r="P122" s="102"/>
    </row>
    <row r="123" spans="1:16" ht="12.75">
      <c r="A123" s="101"/>
      <c r="B123" s="411" t="s">
        <v>275</v>
      </c>
      <c r="C123" s="412"/>
      <c r="D123" s="266">
        <v>2254</v>
      </c>
      <c r="E123" s="228">
        <v>1478</v>
      </c>
      <c r="F123" s="228">
        <v>447</v>
      </c>
      <c r="G123" s="228">
        <v>199</v>
      </c>
      <c r="H123" s="228">
        <v>108</v>
      </c>
      <c r="I123" s="228">
        <v>19</v>
      </c>
      <c r="J123" s="228">
        <v>2</v>
      </c>
      <c r="K123" s="228">
        <v>1</v>
      </c>
      <c r="L123" s="228">
        <v>2</v>
      </c>
      <c r="M123" s="232"/>
      <c r="N123" s="15"/>
      <c r="P123" s="102"/>
    </row>
    <row r="124" spans="1:16" ht="12.75">
      <c r="A124" s="101"/>
      <c r="B124" s="166"/>
      <c r="C124" s="166" t="s">
        <v>232</v>
      </c>
      <c r="D124" s="266">
        <v>1511</v>
      </c>
      <c r="E124" s="228">
        <v>958</v>
      </c>
      <c r="F124" s="228">
        <v>310</v>
      </c>
      <c r="G124" s="228">
        <v>147</v>
      </c>
      <c r="H124" s="228">
        <v>78</v>
      </c>
      <c r="I124" s="228">
        <v>15</v>
      </c>
      <c r="J124" s="228">
        <v>2</v>
      </c>
      <c r="K124" s="228">
        <v>1</v>
      </c>
      <c r="L124" s="228" t="s">
        <v>89</v>
      </c>
      <c r="M124" s="232"/>
      <c r="N124" s="15"/>
      <c r="P124" s="102"/>
    </row>
    <row r="125" spans="1:16" ht="12.75">
      <c r="A125" s="101"/>
      <c r="B125" s="166"/>
      <c r="C125" s="166" t="s">
        <v>233</v>
      </c>
      <c r="D125" s="266">
        <v>743</v>
      </c>
      <c r="E125" s="228">
        <v>520</v>
      </c>
      <c r="F125" s="228">
        <v>137</v>
      </c>
      <c r="G125" s="228">
        <v>52</v>
      </c>
      <c r="H125" s="228">
        <v>30</v>
      </c>
      <c r="I125" s="228">
        <v>4</v>
      </c>
      <c r="J125" s="228" t="s">
        <v>89</v>
      </c>
      <c r="K125" s="228" t="s">
        <v>89</v>
      </c>
      <c r="L125" s="228">
        <v>2</v>
      </c>
      <c r="M125" s="232"/>
      <c r="N125" s="15"/>
      <c r="P125" s="102"/>
    </row>
    <row r="126" spans="1:16" ht="12.75">
      <c r="A126" s="101"/>
      <c r="B126" s="411" t="s">
        <v>277</v>
      </c>
      <c r="C126" s="412"/>
      <c r="D126" s="266">
        <v>6098</v>
      </c>
      <c r="E126" s="228">
        <v>3361</v>
      </c>
      <c r="F126" s="228">
        <v>1229</v>
      </c>
      <c r="G126" s="228">
        <v>802</v>
      </c>
      <c r="H126" s="228">
        <v>585</v>
      </c>
      <c r="I126" s="228">
        <v>108</v>
      </c>
      <c r="J126" s="228">
        <v>11</v>
      </c>
      <c r="K126" s="228">
        <v>2</v>
      </c>
      <c r="L126" s="228">
        <v>8</v>
      </c>
      <c r="M126" s="232"/>
      <c r="N126" s="15"/>
      <c r="P126" s="102"/>
    </row>
    <row r="127" spans="1:16" ht="12.75">
      <c r="A127" s="101"/>
      <c r="B127" s="166"/>
      <c r="C127" s="166" t="s">
        <v>232</v>
      </c>
      <c r="D127" s="266">
        <v>87</v>
      </c>
      <c r="E127" s="228">
        <v>45</v>
      </c>
      <c r="F127" s="228">
        <v>31</v>
      </c>
      <c r="G127" s="228">
        <v>9</v>
      </c>
      <c r="H127" s="228">
        <v>2</v>
      </c>
      <c r="I127" s="228" t="s">
        <v>89</v>
      </c>
      <c r="J127" s="228" t="s">
        <v>89</v>
      </c>
      <c r="K127" s="228" t="s">
        <v>89</v>
      </c>
      <c r="L127" s="228">
        <v>2</v>
      </c>
      <c r="M127" s="232"/>
      <c r="N127" s="15"/>
      <c r="P127" s="102"/>
    </row>
    <row r="128" spans="1:16" ht="12.75">
      <c r="A128" s="101"/>
      <c r="B128" s="166"/>
      <c r="C128" s="166" t="s">
        <v>233</v>
      </c>
      <c r="D128" s="266">
        <v>1342</v>
      </c>
      <c r="E128" s="228">
        <v>872</v>
      </c>
      <c r="F128" s="228">
        <v>233</v>
      </c>
      <c r="G128" s="228">
        <v>154</v>
      </c>
      <c r="H128" s="228">
        <v>69</v>
      </c>
      <c r="I128" s="228">
        <v>13</v>
      </c>
      <c r="J128" s="228" t="s">
        <v>89</v>
      </c>
      <c r="K128" s="228">
        <v>1</v>
      </c>
      <c r="L128" s="228">
        <v>1</v>
      </c>
      <c r="M128" s="232"/>
      <c r="N128" s="15"/>
      <c r="P128" s="102"/>
    </row>
    <row r="129" spans="1:16" ht="12.75">
      <c r="A129" s="101"/>
      <c r="B129" s="166"/>
      <c r="C129" s="166" t="s">
        <v>234</v>
      </c>
      <c r="D129" s="266">
        <v>1888</v>
      </c>
      <c r="E129" s="228">
        <v>755</v>
      </c>
      <c r="F129" s="228">
        <v>456</v>
      </c>
      <c r="G129" s="228">
        <v>356</v>
      </c>
      <c r="H129" s="228">
        <v>273</v>
      </c>
      <c r="I129" s="228">
        <v>39</v>
      </c>
      <c r="J129" s="228">
        <v>9</v>
      </c>
      <c r="K129" s="228" t="s">
        <v>89</v>
      </c>
      <c r="L129" s="228">
        <v>5</v>
      </c>
      <c r="M129" s="232"/>
      <c r="N129" s="15"/>
      <c r="P129" s="102"/>
    </row>
    <row r="130" spans="1:16" ht="12.75">
      <c r="A130" s="101"/>
      <c r="B130" s="166"/>
      <c r="C130" s="166" t="s">
        <v>241</v>
      </c>
      <c r="D130" s="266" t="s">
        <v>89</v>
      </c>
      <c r="E130" s="228" t="s">
        <v>89</v>
      </c>
      <c r="F130" s="228" t="s">
        <v>89</v>
      </c>
      <c r="G130" s="228" t="s">
        <v>89</v>
      </c>
      <c r="H130" s="228" t="s">
        <v>89</v>
      </c>
      <c r="I130" s="228" t="s">
        <v>89</v>
      </c>
      <c r="J130" s="228" t="s">
        <v>89</v>
      </c>
      <c r="K130" s="228" t="s">
        <v>89</v>
      </c>
      <c r="L130" s="228" t="s">
        <v>89</v>
      </c>
      <c r="M130" s="232"/>
      <c r="N130" s="15"/>
      <c r="P130" s="102"/>
    </row>
    <row r="131" spans="1:16" ht="12.75">
      <c r="A131" s="101"/>
      <c r="B131" s="166"/>
      <c r="C131" s="166" t="s">
        <v>243</v>
      </c>
      <c r="D131" s="266">
        <v>1086</v>
      </c>
      <c r="E131" s="228">
        <v>676</v>
      </c>
      <c r="F131" s="228">
        <v>230</v>
      </c>
      <c r="G131" s="228">
        <v>103</v>
      </c>
      <c r="H131" s="228">
        <v>63</v>
      </c>
      <c r="I131" s="228">
        <v>14</v>
      </c>
      <c r="J131" s="228" t="s">
        <v>89</v>
      </c>
      <c r="K131" s="228" t="s">
        <v>89</v>
      </c>
      <c r="L131" s="228" t="s">
        <v>89</v>
      </c>
      <c r="M131" s="232"/>
      <c r="N131" s="15"/>
      <c r="P131" s="102"/>
    </row>
    <row r="132" spans="1:16" ht="12.75">
      <c r="A132" s="101"/>
      <c r="B132" s="166"/>
      <c r="C132" s="166" t="s">
        <v>249</v>
      </c>
      <c r="D132" s="266">
        <v>1695</v>
      </c>
      <c r="E132" s="228">
        <v>1013</v>
      </c>
      <c r="F132" s="228">
        <v>279</v>
      </c>
      <c r="G132" s="228">
        <v>180</v>
      </c>
      <c r="H132" s="228">
        <v>178</v>
      </c>
      <c r="I132" s="228">
        <v>42</v>
      </c>
      <c r="J132" s="228">
        <v>2</v>
      </c>
      <c r="K132" s="228">
        <v>1</v>
      </c>
      <c r="L132" s="228" t="s">
        <v>89</v>
      </c>
      <c r="M132" s="232"/>
      <c r="N132" s="15"/>
      <c r="P132" s="102"/>
    </row>
    <row r="133" spans="1:16" ht="12.75">
      <c r="A133" s="101"/>
      <c r="B133" s="411" t="s">
        <v>279</v>
      </c>
      <c r="C133" s="412"/>
      <c r="D133" s="266">
        <v>13860</v>
      </c>
      <c r="E133" s="228">
        <v>7188</v>
      </c>
      <c r="F133" s="228">
        <v>3425</v>
      </c>
      <c r="G133" s="228">
        <v>1864</v>
      </c>
      <c r="H133" s="228">
        <v>1142</v>
      </c>
      <c r="I133" s="228">
        <v>207</v>
      </c>
      <c r="J133" s="228">
        <v>30</v>
      </c>
      <c r="K133" s="228">
        <v>4</v>
      </c>
      <c r="L133" s="228">
        <v>3</v>
      </c>
      <c r="M133" s="232"/>
      <c r="N133" s="15"/>
      <c r="P133" s="102"/>
    </row>
    <row r="134" spans="1:16" ht="12.75">
      <c r="A134" s="101"/>
      <c r="B134" s="166"/>
      <c r="C134" s="166" t="s">
        <v>232</v>
      </c>
      <c r="D134" s="266">
        <v>2964</v>
      </c>
      <c r="E134" s="228">
        <v>1991</v>
      </c>
      <c r="F134" s="228">
        <v>508</v>
      </c>
      <c r="G134" s="228">
        <v>242</v>
      </c>
      <c r="H134" s="228">
        <v>185</v>
      </c>
      <c r="I134" s="228">
        <v>32</v>
      </c>
      <c r="J134" s="228">
        <v>6</v>
      </c>
      <c r="K134" s="228" t="s">
        <v>89</v>
      </c>
      <c r="L134" s="228" t="s">
        <v>89</v>
      </c>
      <c r="M134" s="232"/>
      <c r="N134" s="15"/>
      <c r="P134" s="102"/>
    </row>
    <row r="135" spans="1:16" ht="12.75">
      <c r="A135" s="101"/>
      <c r="B135" s="166"/>
      <c r="C135" s="166" t="s">
        <v>233</v>
      </c>
      <c r="D135" s="266">
        <v>2714</v>
      </c>
      <c r="E135" s="228">
        <v>836</v>
      </c>
      <c r="F135" s="228">
        <v>908</v>
      </c>
      <c r="G135" s="228">
        <v>572</v>
      </c>
      <c r="H135" s="228">
        <v>334</v>
      </c>
      <c r="I135" s="228">
        <v>58</v>
      </c>
      <c r="J135" s="228">
        <v>6</v>
      </c>
      <c r="K135" s="228" t="s">
        <v>89</v>
      </c>
      <c r="L135" s="228">
        <v>1</v>
      </c>
      <c r="M135" s="232"/>
      <c r="N135" s="15"/>
      <c r="P135" s="102"/>
    </row>
    <row r="136" spans="1:16" ht="12.75">
      <c r="A136" s="101"/>
      <c r="B136" s="166"/>
      <c r="C136" s="166" t="s">
        <v>234</v>
      </c>
      <c r="D136" s="266">
        <v>2150</v>
      </c>
      <c r="E136" s="228">
        <v>1435</v>
      </c>
      <c r="F136" s="228">
        <v>424</v>
      </c>
      <c r="G136" s="228">
        <v>183</v>
      </c>
      <c r="H136" s="228">
        <v>87</v>
      </c>
      <c r="I136" s="228">
        <v>17</v>
      </c>
      <c r="J136" s="228">
        <v>3</v>
      </c>
      <c r="K136" s="228">
        <v>1</v>
      </c>
      <c r="L136" s="228">
        <v>1</v>
      </c>
      <c r="M136" s="232"/>
      <c r="N136" s="15"/>
      <c r="P136" s="102"/>
    </row>
    <row r="137" spans="1:16" ht="12.75">
      <c r="A137" s="101"/>
      <c r="B137" s="166"/>
      <c r="C137" s="166" t="s">
        <v>241</v>
      </c>
      <c r="D137" s="266">
        <v>2040</v>
      </c>
      <c r="E137" s="228">
        <v>903</v>
      </c>
      <c r="F137" s="228">
        <v>650</v>
      </c>
      <c r="G137" s="228">
        <v>297</v>
      </c>
      <c r="H137" s="228">
        <v>164</v>
      </c>
      <c r="I137" s="228">
        <v>25</v>
      </c>
      <c r="J137" s="228">
        <v>1</v>
      </c>
      <c r="K137" s="228" t="s">
        <v>89</v>
      </c>
      <c r="L137" s="228" t="s">
        <v>89</v>
      </c>
      <c r="M137" s="232"/>
      <c r="N137" s="15"/>
      <c r="P137" s="102"/>
    </row>
    <row r="138" spans="1:16" ht="12.75">
      <c r="A138" s="101"/>
      <c r="B138" s="166"/>
      <c r="C138" s="166" t="s">
        <v>243</v>
      </c>
      <c r="D138" s="266">
        <v>2316</v>
      </c>
      <c r="E138" s="228">
        <v>1314</v>
      </c>
      <c r="F138" s="228">
        <v>534</v>
      </c>
      <c r="G138" s="228">
        <v>259</v>
      </c>
      <c r="H138" s="228">
        <v>175</v>
      </c>
      <c r="I138" s="228">
        <v>25</v>
      </c>
      <c r="J138" s="228">
        <v>8</v>
      </c>
      <c r="K138" s="228">
        <v>1</v>
      </c>
      <c r="L138" s="228">
        <v>1</v>
      </c>
      <c r="M138" s="232"/>
      <c r="N138" s="15"/>
      <c r="P138" s="102"/>
    </row>
    <row r="139" spans="1:16" ht="12.75">
      <c r="A139" s="101"/>
      <c r="B139" s="166"/>
      <c r="C139" s="166" t="s">
        <v>249</v>
      </c>
      <c r="D139" s="266">
        <v>960</v>
      </c>
      <c r="E139" s="228">
        <v>451</v>
      </c>
      <c r="F139" s="228">
        <v>206</v>
      </c>
      <c r="G139" s="228">
        <v>153</v>
      </c>
      <c r="H139" s="228">
        <v>113</v>
      </c>
      <c r="I139" s="228">
        <v>33</v>
      </c>
      <c r="J139" s="228">
        <v>2</v>
      </c>
      <c r="K139" s="228">
        <v>2</v>
      </c>
      <c r="L139" s="228" t="s">
        <v>89</v>
      </c>
      <c r="M139" s="232"/>
      <c r="N139" s="15"/>
      <c r="P139" s="102"/>
    </row>
    <row r="140" spans="1:16" ht="12.75">
      <c r="A140" s="157"/>
      <c r="B140" s="75"/>
      <c r="C140" s="75" t="s">
        <v>270</v>
      </c>
      <c r="D140" s="266">
        <v>716</v>
      </c>
      <c r="E140" s="229">
        <v>258</v>
      </c>
      <c r="F140" s="229">
        <v>195</v>
      </c>
      <c r="G140" s="229">
        <v>158</v>
      </c>
      <c r="H140" s="229">
        <v>84</v>
      </c>
      <c r="I140" s="229">
        <v>17</v>
      </c>
      <c r="J140" s="229">
        <v>4</v>
      </c>
      <c r="K140" s="229" t="s">
        <v>89</v>
      </c>
      <c r="L140" s="229" t="s">
        <v>89</v>
      </c>
      <c r="M140" s="232"/>
      <c r="N140" s="15"/>
      <c r="P140" s="102"/>
    </row>
    <row r="141" spans="1:16" ht="12.75">
      <c r="A141" s="101"/>
      <c r="B141" s="411" t="s">
        <v>282</v>
      </c>
      <c r="C141" s="412"/>
      <c r="D141" s="266">
        <v>33110</v>
      </c>
      <c r="E141" s="228">
        <v>18136</v>
      </c>
      <c r="F141" s="228">
        <v>7199</v>
      </c>
      <c r="G141" s="228">
        <v>4164</v>
      </c>
      <c r="H141" s="228">
        <v>2859</v>
      </c>
      <c r="I141" s="228">
        <v>618</v>
      </c>
      <c r="J141" s="228">
        <v>112</v>
      </c>
      <c r="K141" s="228">
        <v>22</v>
      </c>
      <c r="L141" s="228">
        <v>10</v>
      </c>
      <c r="M141" s="232"/>
      <c r="N141" s="15"/>
      <c r="P141" s="102"/>
    </row>
    <row r="142" spans="1:16" ht="12.75">
      <c r="A142" s="101"/>
      <c r="B142" s="166"/>
      <c r="C142" s="166" t="s">
        <v>232</v>
      </c>
      <c r="D142" s="266">
        <v>3224</v>
      </c>
      <c r="E142" s="228">
        <v>1749</v>
      </c>
      <c r="F142" s="228">
        <v>752</v>
      </c>
      <c r="G142" s="228">
        <v>424</v>
      </c>
      <c r="H142" s="228">
        <v>244</v>
      </c>
      <c r="I142" s="228">
        <v>49</v>
      </c>
      <c r="J142" s="228">
        <v>5</v>
      </c>
      <c r="K142" s="228">
        <v>1</v>
      </c>
      <c r="L142" s="228" t="s">
        <v>89</v>
      </c>
      <c r="M142" s="232"/>
      <c r="N142" s="15"/>
      <c r="P142" s="102"/>
    </row>
    <row r="143" spans="1:16" ht="12.75">
      <c r="A143" s="101"/>
      <c r="B143" s="166"/>
      <c r="C143" s="166" t="s">
        <v>233</v>
      </c>
      <c r="D143" s="266">
        <v>4345</v>
      </c>
      <c r="E143" s="228">
        <v>2600</v>
      </c>
      <c r="F143" s="228">
        <v>940</v>
      </c>
      <c r="G143" s="228">
        <v>539</v>
      </c>
      <c r="H143" s="228">
        <v>213</v>
      </c>
      <c r="I143" s="228">
        <v>40</v>
      </c>
      <c r="J143" s="228">
        <v>10</v>
      </c>
      <c r="K143" s="228">
        <v>3</v>
      </c>
      <c r="L143" s="228">
        <v>2</v>
      </c>
      <c r="M143" s="232"/>
      <c r="N143" s="15"/>
      <c r="P143" s="102"/>
    </row>
    <row r="144" spans="1:16" ht="12.75">
      <c r="A144" s="101"/>
      <c r="B144" s="166"/>
      <c r="C144" s="166" t="s">
        <v>234</v>
      </c>
      <c r="D144" s="266">
        <v>4537</v>
      </c>
      <c r="E144" s="228">
        <v>2510</v>
      </c>
      <c r="F144" s="228">
        <v>1040</v>
      </c>
      <c r="G144" s="228">
        <v>541</v>
      </c>
      <c r="H144" s="228">
        <v>346</v>
      </c>
      <c r="I144" s="228">
        <v>83</v>
      </c>
      <c r="J144" s="228">
        <v>13</v>
      </c>
      <c r="K144" s="228">
        <v>4</v>
      </c>
      <c r="L144" s="228">
        <v>3</v>
      </c>
      <c r="M144" s="232"/>
      <c r="N144" s="15"/>
      <c r="P144" s="102"/>
    </row>
    <row r="145" spans="1:16" ht="12.75">
      <c r="A145" s="101"/>
      <c r="B145" s="166"/>
      <c r="C145" s="166" t="s">
        <v>241</v>
      </c>
      <c r="D145" s="266">
        <v>2658</v>
      </c>
      <c r="E145" s="228">
        <v>1786</v>
      </c>
      <c r="F145" s="228">
        <v>445</v>
      </c>
      <c r="G145" s="228">
        <v>242</v>
      </c>
      <c r="H145" s="228">
        <v>148</v>
      </c>
      <c r="I145" s="228">
        <v>29</v>
      </c>
      <c r="J145" s="228">
        <v>7</v>
      </c>
      <c r="K145" s="228">
        <v>1</v>
      </c>
      <c r="L145" s="228" t="s">
        <v>89</v>
      </c>
      <c r="M145" s="232"/>
      <c r="N145" s="15"/>
      <c r="P145" s="102"/>
    </row>
    <row r="146" spans="1:16" ht="12.75">
      <c r="A146" s="101"/>
      <c r="B146" s="166"/>
      <c r="C146" s="166" t="s">
        <v>243</v>
      </c>
      <c r="D146" s="266">
        <v>3449</v>
      </c>
      <c r="E146" s="228">
        <v>2152</v>
      </c>
      <c r="F146" s="228">
        <v>651</v>
      </c>
      <c r="G146" s="228">
        <v>367</v>
      </c>
      <c r="H146" s="228">
        <v>212</v>
      </c>
      <c r="I146" s="228">
        <v>51</v>
      </c>
      <c r="J146" s="228">
        <v>14</v>
      </c>
      <c r="K146" s="228">
        <v>2</v>
      </c>
      <c r="L146" s="228" t="s">
        <v>89</v>
      </c>
      <c r="M146" s="232"/>
      <c r="N146" s="15"/>
      <c r="P146" s="102"/>
    </row>
    <row r="147" spans="1:16" ht="12.75">
      <c r="A147" s="101"/>
      <c r="B147" s="166"/>
      <c r="C147" s="166" t="s">
        <v>249</v>
      </c>
      <c r="D147" s="266">
        <v>3684</v>
      </c>
      <c r="E147" s="228">
        <v>2393</v>
      </c>
      <c r="F147" s="228">
        <v>662</v>
      </c>
      <c r="G147" s="228">
        <v>344</v>
      </c>
      <c r="H147" s="228">
        <v>229</v>
      </c>
      <c r="I147" s="228">
        <v>45</v>
      </c>
      <c r="J147" s="228">
        <v>8</v>
      </c>
      <c r="K147" s="228">
        <v>3</v>
      </c>
      <c r="L147" s="228" t="s">
        <v>89</v>
      </c>
      <c r="M147" s="232"/>
      <c r="N147" s="15"/>
      <c r="P147" s="102"/>
    </row>
    <row r="148" spans="1:16" ht="12.75">
      <c r="A148" s="101"/>
      <c r="B148" s="166"/>
      <c r="C148" s="166" t="s">
        <v>270</v>
      </c>
      <c r="D148" s="266">
        <v>5397</v>
      </c>
      <c r="E148" s="228">
        <v>2844</v>
      </c>
      <c r="F148" s="228">
        <v>1234</v>
      </c>
      <c r="G148" s="228">
        <v>672</v>
      </c>
      <c r="H148" s="228">
        <v>503</v>
      </c>
      <c r="I148" s="228">
        <v>116</v>
      </c>
      <c r="J148" s="228">
        <v>24</v>
      </c>
      <c r="K148" s="228">
        <v>4</v>
      </c>
      <c r="L148" s="228">
        <v>2</v>
      </c>
      <c r="M148" s="232"/>
      <c r="N148" s="15"/>
      <c r="P148" s="102"/>
    </row>
    <row r="149" spans="1:16" ht="12.75">
      <c r="A149" s="101"/>
      <c r="B149" s="166"/>
      <c r="C149" s="166" t="s">
        <v>274</v>
      </c>
      <c r="D149" s="266">
        <v>1407</v>
      </c>
      <c r="E149" s="228">
        <v>833</v>
      </c>
      <c r="F149" s="228">
        <v>266</v>
      </c>
      <c r="G149" s="228">
        <v>180</v>
      </c>
      <c r="H149" s="228">
        <v>99</v>
      </c>
      <c r="I149" s="228">
        <v>25</v>
      </c>
      <c r="J149" s="228">
        <v>3</v>
      </c>
      <c r="K149" s="228">
        <v>1</v>
      </c>
      <c r="L149" s="228" t="s">
        <v>89</v>
      </c>
      <c r="M149" s="232"/>
      <c r="N149" s="15"/>
      <c r="P149" s="102"/>
    </row>
    <row r="150" spans="1:16" ht="12.75">
      <c r="A150" s="101"/>
      <c r="B150" s="166"/>
      <c r="C150" s="166" t="s">
        <v>285</v>
      </c>
      <c r="D150" s="266">
        <v>4409</v>
      </c>
      <c r="E150" s="228">
        <v>1269</v>
      </c>
      <c r="F150" s="228">
        <v>1209</v>
      </c>
      <c r="G150" s="228">
        <v>855</v>
      </c>
      <c r="H150" s="228">
        <v>865</v>
      </c>
      <c r="I150" s="228">
        <v>180</v>
      </c>
      <c r="J150" s="228">
        <v>28</v>
      </c>
      <c r="K150" s="228">
        <v>3</v>
      </c>
      <c r="L150" s="228">
        <v>3</v>
      </c>
      <c r="M150" s="232"/>
      <c r="N150" s="15"/>
      <c r="P150" s="102"/>
    </row>
    <row r="151" spans="1:16" ht="12.75">
      <c r="A151" s="101"/>
      <c r="B151" s="411" t="s">
        <v>286</v>
      </c>
      <c r="C151" s="412"/>
      <c r="D151" s="266">
        <v>32776</v>
      </c>
      <c r="E151" s="228">
        <v>15931</v>
      </c>
      <c r="F151" s="228">
        <v>8581</v>
      </c>
      <c r="G151" s="228">
        <v>4683</v>
      </c>
      <c r="H151" s="228">
        <v>2884</v>
      </c>
      <c r="I151" s="228">
        <v>570</v>
      </c>
      <c r="J151" s="228">
        <v>99</v>
      </c>
      <c r="K151" s="228">
        <v>28</v>
      </c>
      <c r="L151" s="228">
        <v>26</v>
      </c>
      <c r="M151" s="232"/>
      <c r="N151" s="15"/>
      <c r="P151" s="102"/>
    </row>
    <row r="152" spans="1:16" ht="12.75">
      <c r="A152" s="101"/>
      <c r="B152" s="166"/>
      <c r="C152" s="166" t="s">
        <v>232</v>
      </c>
      <c r="D152" s="266">
        <v>3725</v>
      </c>
      <c r="E152" s="228">
        <v>1607</v>
      </c>
      <c r="F152" s="228">
        <v>1057</v>
      </c>
      <c r="G152" s="228">
        <v>630</v>
      </c>
      <c r="H152" s="228">
        <v>347</v>
      </c>
      <c r="I152" s="228">
        <v>67</v>
      </c>
      <c r="J152" s="228">
        <v>16</v>
      </c>
      <c r="K152" s="228">
        <v>1</v>
      </c>
      <c r="L152" s="228" t="s">
        <v>89</v>
      </c>
      <c r="M152" s="232"/>
      <c r="N152" s="15"/>
      <c r="P152" s="102"/>
    </row>
    <row r="153" spans="1:16" ht="12.75">
      <c r="A153" s="101"/>
      <c r="B153" s="166"/>
      <c r="C153" s="166" t="s">
        <v>233</v>
      </c>
      <c r="D153" s="266">
        <v>3192</v>
      </c>
      <c r="E153" s="228">
        <v>1795</v>
      </c>
      <c r="F153" s="228">
        <v>687</v>
      </c>
      <c r="G153" s="228">
        <v>395</v>
      </c>
      <c r="H153" s="228">
        <v>253</v>
      </c>
      <c r="I153" s="228">
        <v>49</v>
      </c>
      <c r="J153" s="228">
        <v>10</v>
      </c>
      <c r="K153" s="228">
        <v>3</v>
      </c>
      <c r="L153" s="228">
        <v>12</v>
      </c>
      <c r="M153" s="232"/>
      <c r="N153" s="15"/>
      <c r="P153" s="102"/>
    </row>
    <row r="154" spans="1:16" ht="12.75">
      <c r="A154" s="101"/>
      <c r="B154" s="166"/>
      <c r="C154" s="166" t="s">
        <v>234</v>
      </c>
      <c r="D154" s="266">
        <v>2649</v>
      </c>
      <c r="E154" s="228">
        <v>1181</v>
      </c>
      <c r="F154" s="228">
        <v>608</v>
      </c>
      <c r="G154" s="228">
        <v>403</v>
      </c>
      <c r="H154" s="228">
        <v>368</v>
      </c>
      <c r="I154" s="228">
        <v>75</v>
      </c>
      <c r="J154" s="228">
        <v>12</v>
      </c>
      <c r="K154" s="228">
        <v>2</v>
      </c>
      <c r="L154" s="228">
        <v>2</v>
      </c>
      <c r="M154" s="232"/>
      <c r="N154" s="15"/>
      <c r="P154" s="102"/>
    </row>
    <row r="155" spans="1:16" ht="12.75">
      <c r="A155" s="101"/>
      <c r="B155" s="166"/>
      <c r="C155" s="166" t="s">
        <v>241</v>
      </c>
      <c r="D155" s="266">
        <v>4456</v>
      </c>
      <c r="E155" s="228">
        <v>2348</v>
      </c>
      <c r="F155" s="228">
        <v>1139</v>
      </c>
      <c r="G155" s="228">
        <v>596</v>
      </c>
      <c r="H155" s="228">
        <v>306</v>
      </c>
      <c r="I155" s="228">
        <v>51</v>
      </c>
      <c r="J155" s="228">
        <v>10</v>
      </c>
      <c r="K155" s="228">
        <v>6</v>
      </c>
      <c r="L155" s="228" t="s">
        <v>89</v>
      </c>
      <c r="M155" s="232"/>
      <c r="N155" s="15"/>
      <c r="P155" s="102"/>
    </row>
    <row r="156" spans="1:16" ht="12.75">
      <c r="A156" s="101"/>
      <c r="B156" s="166"/>
      <c r="C156" s="166" t="s">
        <v>243</v>
      </c>
      <c r="D156" s="266">
        <v>3964</v>
      </c>
      <c r="E156" s="228">
        <v>2197</v>
      </c>
      <c r="F156" s="228">
        <v>1022</v>
      </c>
      <c r="G156" s="228">
        <v>429</v>
      </c>
      <c r="H156" s="228">
        <v>255</v>
      </c>
      <c r="I156" s="228">
        <v>50</v>
      </c>
      <c r="J156" s="228">
        <v>8</v>
      </c>
      <c r="K156" s="228">
        <v>3</v>
      </c>
      <c r="L156" s="228">
        <v>1</v>
      </c>
      <c r="M156" s="232"/>
      <c r="N156" s="15"/>
      <c r="P156" s="102"/>
    </row>
    <row r="157" spans="1:16" ht="12.75">
      <c r="A157" s="101"/>
      <c r="B157" s="166"/>
      <c r="C157" s="166" t="s">
        <v>249</v>
      </c>
      <c r="D157" s="266">
        <v>4919</v>
      </c>
      <c r="E157" s="228">
        <v>2117</v>
      </c>
      <c r="F157" s="228">
        <v>1456</v>
      </c>
      <c r="G157" s="228">
        <v>801</v>
      </c>
      <c r="H157" s="228">
        <v>462</v>
      </c>
      <c r="I157" s="228">
        <v>74</v>
      </c>
      <c r="J157" s="228">
        <v>8</v>
      </c>
      <c r="K157" s="228">
        <v>1</v>
      </c>
      <c r="L157" s="228">
        <v>1</v>
      </c>
      <c r="M157" s="232"/>
      <c r="N157" s="15"/>
      <c r="P157" s="102"/>
    </row>
    <row r="158" spans="1:16" ht="12.75">
      <c r="A158" s="101"/>
      <c r="B158" s="166"/>
      <c r="C158" s="166" t="s">
        <v>270</v>
      </c>
      <c r="D158" s="266">
        <v>4063</v>
      </c>
      <c r="E158" s="228">
        <v>2054</v>
      </c>
      <c r="F158" s="228">
        <v>980</v>
      </c>
      <c r="G158" s="228">
        <v>583</v>
      </c>
      <c r="H158" s="228">
        <v>360</v>
      </c>
      <c r="I158" s="228">
        <v>72</v>
      </c>
      <c r="J158" s="228">
        <v>10</v>
      </c>
      <c r="K158" s="228">
        <v>4</v>
      </c>
      <c r="L158" s="228">
        <v>3</v>
      </c>
      <c r="M158" s="232"/>
      <c r="N158" s="15"/>
      <c r="P158" s="102"/>
    </row>
    <row r="159" spans="1:16" ht="12.75">
      <c r="A159" s="101"/>
      <c r="B159" s="166"/>
      <c r="C159" s="166" t="s">
        <v>274</v>
      </c>
      <c r="D159" s="266">
        <v>4348</v>
      </c>
      <c r="E159" s="228">
        <v>2143</v>
      </c>
      <c r="F159" s="228">
        <v>1117</v>
      </c>
      <c r="G159" s="228">
        <v>594</v>
      </c>
      <c r="H159" s="228">
        <v>381</v>
      </c>
      <c r="I159" s="228">
        <v>91</v>
      </c>
      <c r="J159" s="228">
        <v>18</v>
      </c>
      <c r="K159" s="228">
        <v>4</v>
      </c>
      <c r="L159" s="228" t="s">
        <v>89</v>
      </c>
      <c r="M159" s="15"/>
      <c r="N159" s="15"/>
      <c r="P159" s="102"/>
    </row>
    <row r="160" spans="1:16" ht="12.75">
      <c r="A160" s="101"/>
      <c r="B160" s="166"/>
      <c r="C160" s="166" t="s">
        <v>285</v>
      </c>
      <c r="D160" s="266">
        <v>1460</v>
      </c>
      <c r="E160" s="228">
        <v>489</v>
      </c>
      <c r="F160" s="228">
        <v>515</v>
      </c>
      <c r="G160" s="228">
        <v>252</v>
      </c>
      <c r="H160" s="228">
        <v>152</v>
      </c>
      <c r="I160" s="228">
        <v>41</v>
      </c>
      <c r="J160" s="228">
        <v>7</v>
      </c>
      <c r="K160" s="228">
        <v>4</v>
      </c>
      <c r="L160" s="228">
        <v>7</v>
      </c>
      <c r="M160" s="15"/>
      <c r="N160" s="15"/>
      <c r="P160" s="102"/>
    </row>
    <row r="161" spans="1:16" ht="12.75">
      <c r="A161" s="101"/>
      <c r="B161" s="411" t="s">
        <v>265</v>
      </c>
      <c r="C161" s="412"/>
      <c r="D161" s="266">
        <v>18801</v>
      </c>
      <c r="E161" s="228">
        <v>8490</v>
      </c>
      <c r="F161" s="228">
        <v>4885</v>
      </c>
      <c r="G161" s="228">
        <v>2963</v>
      </c>
      <c r="H161" s="228">
        <v>1932</v>
      </c>
      <c r="I161" s="228">
        <v>437</v>
      </c>
      <c r="J161" s="228">
        <v>74</v>
      </c>
      <c r="K161" s="228">
        <v>20</v>
      </c>
      <c r="L161" s="228">
        <v>8</v>
      </c>
      <c r="M161" s="15"/>
      <c r="N161" s="15"/>
      <c r="P161" s="102"/>
    </row>
    <row r="162" spans="1:16" ht="12.75">
      <c r="A162" s="101"/>
      <c r="B162" s="166"/>
      <c r="C162" s="166" t="s">
        <v>232</v>
      </c>
      <c r="D162" s="266">
        <v>2543</v>
      </c>
      <c r="E162" s="228">
        <v>1272</v>
      </c>
      <c r="F162" s="228">
        <v>586</v>
      </c>
      <c r="G162" s="228">
        <v>361</v>
      </c>
      <c r="H162" s="228">
        <v>262</v>
      </c>
      <c r="I162" s="228">
        <v>51</v>
      </c>
      <c r="J162" s="228">
        <v>10</v>
      </c>
      <c r="K162" s="228">
        <v>1</v>
      </c>
      <c r="L162" s="228">
        <v>1</v>
      </c>
      <c r="M162" s="15"/>
      <c r="N162" s="15"/>
      <c r="P162" s="102"/>
    </row>
    <row r="163" spans="1:16" ht="13.5" customHeight="1">
      <c r="A163" s="101"/>
      <c r="B163" s="166"/>
      <c r="C163" s="166" t="s">
        <v>233</v>
      </c>
      <c r="D163" s="266">
        <v>1346</v>
      </c>
      <c r="E163" s="228">
        <v>533</v>
      </c>
      <c r="F163" s="228">
        <v>308</v>
      </c>
      <c r="G163" s="228">
        <v>217</v>
      </c>
      <c r="H163" s="228">
        <v>215</v>
      </c>
      <c r="I163" s="228">
        <v>62</v>
      </c>
      <c r="J163" s="228">
        <v>9</v>
      </c>
      <c r="K163" s="228">
        <v>2</v>
      </c>
      <c r="L163" s="228">
        <v>5</v>
      </c>
      <c r="M163" s="15"/>
      <c r="N163" s="15"/>
      <c r="P163" s="102"/>
    </row>
    <row r="164" spans="1:16" ht="12.75">
      <c r="A164" s="101"/>
      <c r="B164" s="166"/>
      <c r="C164" s="166" t="s">
        <v>234</v>
      </c>
      <c r="D164" s="266">
        <v>3506</v>
      </c>
      <c r="E164" s="228">
        <v>1299</v>
      </c>
      <c r="F164" s="228">
        <v>968</v>
      </c>
      <c r="G164" s="228">
        <v>665</v>
      </c>
      <c r="H164" s="228">
        <v>464</v>
      </c>
      <c r="I164" s="228">
        <v>90</v>
      </c>
      <c r="J164" s="228">
        <v>15</v>
      </c>
      <c r="K164" s="228">
        <v>5</v>
      </c>
      <c r="L164" s="228" t="s">
        <v>89</v>
      </c>
      <c r="M164" s="15"/>
      <c r="N164" s="15"/>
      <c r="P164" s="102"/>
    </row>
    <row r="165" spans="1:16" ht="12.75">
      <c r="A165" s="101"/>
      <c r="B165" s="166"/>
      <c r="C165" s="166" t="s">
        <v>241</v>
      </c>
      <c r="D165" s="266">
        <v>2704</v>
      </c>
      <c r="E165" s="228">
        <v>1233</v>
      </c>
      <c r="F165" s="228">
        <v>736</v>
      </c>
      <c r="G165" s="228">
        <v>402</v>
      </c>
      <c r="H165" s="228">
        <v>252</v>
      </c>
      <c r="I165" s="228">
        <v>67</v>
      </c>
      <c r="J165" s="228">
        <v>11</v>
      </c>
      <c r="K165" s="228">
        <v>3</v>
      </c>
      <c r="L165" s="228">
        <v>1</v>
      </c>
      <c r="M165" s="15"/>
      <c r="N165" s="15"/>
      <c r="P165" s="102"/>
    </row>
    <row r="166" spans="1:16" ht="12.75">
      <c r="A166" s="101"/>
      <c r="B166" s="166"/>
      <c r="C166" s="166" t="s">
        <v>243</v>
      </c>
      <c r="D166" s="266">
        <v>5049</v>
      </c>
      <c r="E166" s="228">
        <v>2328</v>
      </c>
      <c r="F166" s="228">
        <v>1393</v>
      </c>
      <c r="G166" s="228">
        <v>819</v>
      </c>
      <c r="H166" s="228">
        <v>407</v>
      </c>
      <c r="I166" s="228">
        <v>84</v>
      </c>
      <c r="J166" s="228">
        <v>14</v>
      </c>
      <c r="K166" s="228">
        <v>4</v>
      </c>
      <c r="L166" s="228" t="s">
        <v>89</v>
      </c>
      <c r="M166" s="15"/>
      <c r="N166" s="15"/>
      <c r="P166" s="102"/>
    </row>
    <row r="167" spans="1:16" ht="12.75">
      <c r="A167" s="101"/>
      <c r="B167" s="166"/>
      <c r="C167" s="166" t="s">
        <v>249</v>
      </c>
      <c r="D167" s="266">
        <v>1969</v>
      </c>
      <c r="E167" s="228">
        <v>984</v>
      </c>
      <c r="F167" s="228">
        <v>455</v>
      </c>
      <c r="G167" s="228">
        <v>275</v>
      </c>
      <c r="H167" s="228">
        <v>183</v>
      </c>
      <c r="I167" s="228">
        <v>54</v>
      </c>
      <c r="J167" s="228">
        <v>13</v>
      </c>
      <c r="K167" s="228">
        <v>5</v>
      </c>
      <c r="L167" s="228">
        <v>1</v>
      </c>
      <c r="M167" s="15"/>
      <c r="N167" s="15"/>
      <c r="P167" s="102"/>
    </row>
    <row r="168" spans="1:16" ht="12.75">
      <c r="A168" s="101"/>
      <c r="B168" s="166"/>
      <c r="C168" s="166" t="s">
        <v>270</v>
      </c>
      <c r="D168" s="266">
        <v>1684</v>
      </c>
      <c r="E168" s="228">
        <v>841</v>
      </c>
      <c r="F168" s="228">
        <v>439</v>
      </c>
      <c r="G168" s="228">
        <v>224</v>
      </c>
      <c r="H168" s="228">
        <v>149</v>
      </c>
      <c r="I168" s="228">
        <v>29</v>
      </c>
      <c r="J168" s="228">
        <v>2</v>
      </c>
      <c r="K168" s="228" t="s">
        <v>89</v>
      </c>
      <c r="L168" s="228" t="s">
        <v>89</v>
      </c>
      <c r="M168" s="15"/>
      <c r="N168" s="15"/>
      <c r="P168" s="102"/>
    </row>
    <row r="169" spans="1:16" ht="12.75">
      <c r="A169" s="101"/>
      <c r="B169" s="411" t="s">
        <v>271</v>
      </c>
      <c r="C169" s="412"/>
      <c r="D169" s="266">
        <v>16520</v>
      </c>
      <c r="E169" s="228">
        <v>6219</v>
      </c>
      <c r="F169" s="228">
        <v>4683</v>
      </c>
      <c r="G169" s="228">
        <v>2891</v>
      </c>
      <c r="H169" s="228">
        <v>2138</v>
      </c>
      <c r="I169" s="228">
        <v>472</v>
      </c>
      <c r="J169" s="228">
        <v>96</v>
      </c>
      <c r="K169" s="228">
        <v>21</v>
      </c>
      <c r="L169" s="228">
        <v>5</v>
      </c>
      <c r="M169" s="15"/>
      <c r="N169" s="15"/>
      <c r="P169" s="102"/>
    </row>
    <row r="170" spans="1:16" ht="12.75">
      <c r="A170" s="101"/>
      <c r="B170" s="166"/>
      <c r="C170" s="166" t="s">
        <v>232</v>
      </c>
      <c r="D170" s="266">
        <v>2029</v>
      </c>
      <c r="E170" s="228">
        <v>553</v>
      </c>
      <c r="F170" s="228">
        <v>651</v>
      </c>
      <c r="G170" s="228">
        <v>444</v>
      </c>
      <c r="H170" s="228">
        <v>301</v>
      </c>
      <c r="I170" s="228">
        <v>62</v>
      </c>
      <c r="J170" s="228">
        <v>15</v>
      </c>
      <c r="K170" s="228">
        <v>3</v>
      </c>
      <c r="L170" s="228" t="s">
        <v>89</v>
      </c>
      <c r="M170" s="15"/>
      <c r="N170" s="15"/>
      <c r="P170" s="102"/>
    </row>
    <row r="171" spans="1:16" ht="12.75">
      <c r="A171" s="101"/>
      <c r="B171" s="166"/>
      <c r="C171" s="166" t="s">
        <v>233</v>
      </c>
      <c r="D171" s="266">
        <v>2918</v>
      </c>
      <c r="E171" s="228">
        <v>1497</v>
      </c>
      <c r="F171" s="228">
        <v>909</v>
      </c>
      <c r="G171" s="228">
        <v>303</v>
      </c>
      <c r="H171" s="228">
        <v>168</v>
      </c>
      <c r="I171" s="228">
        <v>34</v>
      </c>
      <c r="J171" s="228">
        <v>7</v>
      </c>
      <c r="K171" s="228" t="s">
        <v>89</v>
      </c>
      <c r="L171" s="228" t="s">
        <v>89</v>
      </c>
      <c r="M171" s="15"/>
      <c r="N171" s="15"/>
      <c r="P171" s="102"/>
    </row>
    <row r="172" spans="1:16" ht="12.75">
      <c r="A172" s="101"/>
      <c r="B172" s="166"/>
      <c r="C172" s="166" t="s">
        <v>234</v>
      </c>
      <c r="D172" s="266">
        <v>2509</v>
      </c>
      <c r="E172" s="228">
        <v>860</v>
      </c>
      <c r="F172" s="228">
        <v>693</v>
      </c>
      <c r="G172" s="228">
        <v>487</v>
      </c>
      <c r="H172" s="228">
        <v>350</v>
      </c>
      <c r="I172" s="228">
        <v>102</v>
      </c>
      <c r="J172" s="228">
        <v>16</v>
      </c>
      <c r="K172" s="228">
        <v>1</v>
      </c>
      <c r="L172" s="228" t="s">
        <v>89</v>
      </c>
      <c r="M172" s="15"/>
      <c r="N172" s="15"/>
      <c r="P172" s="102"/>
    </row>
    <row r="173" spans="1:16" ht="12.75">
      <c r="A173" s="101"/>
      <c r="B173" s="166"/>
      <c r="C173" s="166" t="s">
        <v>241</v>
      </c>
      <c r="D173" s="266">
        <v>1511</v>
      </c>
      <c r="E173" s="228">
        <v>451</v>
      </c>
      <c r="F173" s="228">
        <v>358</v>
      </c>
      <c r="G173" s="228">
        <v>332</v>
      </c>
      <c r="H173" s="228">
        <v>287</v>
      </c>
      <c r="I173" s="228">
        <v>61</v>
      </c>
      <c r="J173" s="228">
        <v>17</v>
      </c>
      <c r="K173" s="228">
        <v>5</v>
      </c>
      <c r="L173" s="228">
        <v>3</v>
      </c>
      <c r="M173" s="15"/>
      <c r="N173" s="15"/>
      <c r="P173" s="102"/>
    </row>
    <row r="174" spans="1:16" ht="12.75">
      <c r="A174" s="101"/>
      <c r="B174" s="166"/>
      <c r="C174" s="166" t="s">
        <v>243</v>
      </c>
      <c r="D174" s="266">
        <v>1141</v>
      </c>
      <c r="E174" s="228">
        <v>541</v>
      </c>
      <c r="F174" s="228">
        <v>268</v>
      </c>
      <c r="G174" s="228">
        <v>163</v>
      </c>
      <c r="H174" s="228">
        <v>123</v>
      </c>
      <c r="I174" s="228">
        <v>36</v>
      </c>
      <c r="J174" s="228">
        <v>6</v>
      </c>
      <c r="K174" s="228">
        <v>4</v>
      </c>
      <c r="L174" s="228" t="s">
        <v>89</v>
      </c>
      <c r="M174" s="15"/>
      <c r="N174" s="15"/>
      <c r="P174" s="102"/>
    </row>
    <row r="175" spans="1:16" ht="12.75">
      <c r="A175" s="101"/>
      <c r="B175" s="166"/>
      <c r="C175" s="166" t="s">
        <v>249</v>
      </c>
      <c r="D175" s="266">
        <v>1197</v>
      </c>
      <c r="E175" s="228">
        <v>432</v>
      </c>
      <c r="F175" s="228">
        <v>291</v>
      </c>
      <c r="G175" s="228">
        <v>215</v>
      </c>
      <c r="H175" s="228">
        <v>207</v>
      </c>
      <c r="I175" s="228">
        <v>40</v>
      </c>
      <c r="J175" s="228">
        <v>6</v>
      </c>
      <c r="K175" s="228">
        <v>6</v>
      </c>
      <c r="L175" s="228">
        <v>1</v>
      </c>
      <c r="M175" s="15"/>
      <c r="N175" s="15"/>
      <c r="P175" s="102"/>
    </row>
    <row r="176" spans="1:16" ht="12.75">
      <c r="A176" s="101"/>
      <c r="B176" s="166"/>
      <c r="C176" s="166" t="s">
        <v>270</v>
      </c>
      <c r="D176" s="266">
        <v>2975</v>
      </c>
      <c r="E176" s="228">
        <v>1264</v>
      </c>
      <c r="F176" s="228">
        <v>809</v>
      </c>
      <c r="G176" s="228">
        <v>490</v>
      </c>
      <c r="H176" s="228">
        <v>336</v>
      </c>
      <c r="I176" s="228">
        <v>65</v>
      </c>
      <c r="J176" s="228">
        <v>11</v>
      </c>
      <c r="K176" s="228" t="s">
        <v>89</v>
      </c>
      <c r="L176" s="228">
        <v>1</v>
      </c>
      <c r="M176" s="15"/>
      <c r="N176" s="15"/>
      <c r="P176" s="102"/>
    </row>
    <row r="177" spans="1:16" ht="12.75">
      <c r="A177" s="101"/>
      <c r="B177" s="166"/>
      <c r="C177" s="166" t="s">
        <v>274</v>
      </c>
      <c r="D177" s="266">
        <v>2240</v>
      </c>
      <c r="E177" s="228">
        <v>621</v>
      </c>
      <c r="F177" s="228">
        <v>704</v>
      </c>
      <c r="G177" s="228">
        <v>457</v>
      </c>
      <c r="H177" s="228">
        <v>366</v>
      </c>
      <c r="I177" s="228">
        <v>72</v>
      </c>
      <c r="J177" s="228">
        <v>18</v>
      </c>
      <c r="K177" s="228">
        <v>2</v>
      </c>
      <c r="L177" s="228" t="s">
        <v>89</v>
      </c>
      <c r="M177" s="15"/>
      <c r="N177" s="15"/>
      <c r="P177" s="102"/>
    </row>
    <row r="178" spans="1:16" ht="12.75">
      <c r="A178" s="101"/>
      <c r="B178" s="411" t="s">
        <v>276</v>
      </c>
      <c r="C178" s="412"/>
      <c r="D178" s="266">
        <v>19740</v>
      </c>
      <c r="E178" s="228">
        <v>8324</v>
      </c>
      <c r="F178" s="228">
        <v>5835</v>
      </c>
      <c r="G178" s="228">
        <v>3135</v>
      </c>
      <c r="H178" s="228">
        <v>1983</v>
      </c>
      <c r="I178" s="228">
        <v>392</v>
      </c>
      <c r="J178" s="228">
        <v>58</v>
      </c>
      <c r="K178" s="228">
        <v>13</v>
      </c>
      <c r="L178" s="228">
        <v>4</v>
      </c>
      <c r="M178" s="15"/>
      <c r="N178" s="15"/>
      <c r="P178" s="102"/>
    </row>
    <row r="179" spans="1:16" ht="12.75">
      <c r="A179" s="101"/>
      <c r="B179" s="166"/>
      <c r="C179" s="166" t="s">
        <v>232</v>
      </c>
      <c r="D179" s="266">
        <v>3078</v>
      </c>
      <c r="E179" s="228">
        <v>981</v>
      </c>
      <c r="F179" s="228">
        <v>913</v>
      </c>
      <c r="G179" s="228">
        <v>628</v>
      </c>
      <c r="H179" s="228">
        <v>447</v>
      </c>
      <c r="I179" s="228">
        <v>94</v>
      </c>
      <c r="J179" s="228">
        <v>12</v>
      </c>
      <c r="K179" s="228">
        <v>3</v>
      </c>
      <c r="L179" s="228">
        <v>1</v>
      </c>
      <c r="M179" s="15"/>
      <c r="N179" s="15"/>
      <c r="P179" s="102"/>
    </row>
    <row r="180" spans="1:16" ht="12.75">
      <c r="A180" s="101"/>
      <c r="B180" s="166"/>
      <c r="C180" s="166" t="s">
        <v>233</v>
      </c>
      <c r="D180" s="266">
        <v>7338</v>
      </c>
      <c r="E180" s="228">
        <v>2934</v>
      </c>
      <c r="F180" s="228">
        <v>2409</v>
      </c>
      <c r="G180" s="228">
        <v>1211</v>
      </c>
      <c r="H180" s="228">
        <v>651</v>
      </c>
      <c r="I180" s="228">
        <v>118</v>
      </c>
      <c r="J180" s="228">
        <v>13</v>
      </c>
      <c r="K180" s="228">
        <v>2</v>
      </c>
      <c r="L180" s="228">
        <v>1</v>
      </c>
      <c r="M180" s="15"/>
      <c r="N180" s="15"/>
      <c r="P180" s="102"/>
    </row>
    <row r="181" spans="1:16" ht="12.75">
      <c r="A181" s="101"/>
      <c r="B181" s="166"/>
      <c r="C181" s="166" t="s">
        <v>234</v>
      </c>
      <c r="D181" s="266">
        <v>2041</v>
      </c>
      <c r="E181" s="228">
        <v>984</v>
      </c>
      <c r="F181" s="228">
        <v>581</v>
      </c>
      <c r="G181" s="228">
        <v>280</v>
      </c>
      <c r="H181" s="228">
        <v>149</v>
      </c>
      <c r="I181" s="228">
        <v>38</v>
      </c>
      <c r="J181" s="228">
        <v>8</v>
      </c>
      <c r="K181" s="228">
        <v>1</v>
      </c>
      <c r="L181" s="228">
        <v>1</v>
      </c>
      <c r="M181" s="15"/>
      <c r="N181" s="15"/>
      <c r="P181" s="102"/>
    </row>
    <row r="182" spans="1:16" ht="12.75">
      <c r="A182" s="101"/>
      <c r="B182" s="166"/>
      <c r="C182" s="166" t="s">
        <v>241</v>
      </c>
      <c r="D182" s="266">
        <v>2084</v>
      </c>
      <c r="E182" s="228">
        <v>1025</v>
      </c>
      <c r="F182" s="228">
        <v>552</v>
      </c>
      <c r="G182" s="228">
        <v>281</v>
      </c>
      <c r="H182" s="228">
        <v>179</v>
      </c>
      <c r="I182" s="228">
        <v>31</v>
      </c>
      <c r="J182" s="228">
        <v>13</v>
      </c>
      <c r="K182" s="228">
        <v>3</v>
      </c>
      <c r="L182" s="228">
        <v>1</v>
      </c>
      <c r="M182" s="15"/>
      <c r="N182" s="15"/>
      <c r="P182" s="102"/>
    </row>
    <row r="183" spans="1:16" ht="12.75">
      <c r="A183" s="101"/>
      <c r="B183" s="166"/>
      <c r="C183" s="166" t="s">
        <v>243</v>
      </c>
      <c r="D183" s="266">
        <v>2451</v>
      </c>
      <c r="E183" s="228">
        <v>1170</v>
      </c>
      <c r="F183" s="228">
        <v>690</v>
      </c>
      <c r="G183" s="228">
        <v>296</v>
      </c>
      <c r="H183" s="228">
        <v>235</v>
      </c>
      <c r="I183" s="228">
        <v>53</v>
      </c>
      <c r="J183" s="228">
        <v>6</v>
      </c>
      <c r="K183" s="228">
        <v>1</v>
      </c>
      <c r="L183" s="228" t="s">
        <v>89</v>
      </c>
      <c r="M183" s="15"/>
      <c r="N183" s="15"/>
      <c r="P183" s="102"/>
    </row>
    <row r="184" spans="1:16" ht="12.75">
      <c r="A184" s="101"/>
      <c r="B184" s="166"/>
      <c r="C184" s="166" t="s">
        <v>249</v>
      </c>
      <c r="D184" s="266">
        <v>1432</v>
      </c>
      <c r="E184" s="228">
        <v>558</v>
      </c>
      <c r="F184" s="228">
        <v>398</v>
      </c>
      <c r="G184" s="228">
        <v>247</v>
      </c>
      <c r="H184" s="228">
        <v>191</v>
      </c>
      <c r="I184" s="228">
        <v>33</v>
      </c>
      <c r="J184" s="228">
        <v>3</v>
      </c>
      <c r="K184" s="228">
        <v>2</v>
      </c>
      <c r="L184" s="228" t="s">
        <v>89</v>
      </c>
      <c r="M184" s="15"/>
      <c r="N184" s="15"/>
      <c r="P184" s="102"/>
    </row>
    <row r="185" spans="1:16" ht="12.75">
      <c r="A185" s="101"/>
      <c r="B185" s="166"/>
      <c r="C185" s="166" t="s">
        <v>270</v>
      </c>
      <c r="D185" s="266">
        <v>1316</v>
      </c>
      <c r="E185" s="228">
        <v>672</v>
      </c>
      <c r="F185" s="228">
        <v>292</v>
      </c>
      <c r="G185" s="228">
        <v>192</v>
      </c>
      <c r="H185" s="228">
        <v>131</v>
      </c>
      <c r="I185" s="228">
        <v>25</v>
      </c>
      <c r="J185" s="228">
        <v>3</v>
      </c>
      <c r="K185" s="228">
        <v>1</v>
      </c>
      <c r="L185" s="228" t="s">
        <v>89</v>
      </c>
      <c r="M185" s="15"/>
      <c r="N185" s="15"/>
      <c r="P185" s="102"/>
    </row>
    <row r="186" spans="1:16" ht="12.75">
      <c r="A186" s="101"/>
      <c r="B186" s="411" t="s">
        <v>278</v>
      </c>
      <c r="C186" s="412"/>
      <c r="D186" s="266">
        <v>2411</v>
      </c>
      <c r="E186" s="228">
        <v>765</v>
      </c>
      <c r="F186" s="228">
        <v>616</v>
      </c>
      <c r="G186" s="228">
        <v>498</v>
      </c>
      <c r="H186" s="228">
        <v>431</v>
      </c>
      <c r="I186" s="228">
        <v>93</v>
      </c>
      <c r="J186" s="228">
        <v>7</v>
      </c>
      <c r="K186" s="228">
        <v>1</v>
      </c>
      <c r="L186" s="228">
        <v>5</v>
      </c>
      <c r="M186" s="15"/>
      <c r="N186" s="15"/>
      <c r="P186" s="102"/>
    </row>
    <row r="187" spans="1:16" ht="12.75">
      <c r="A187" s="101"/>
      <c r="B187" s="166"/>
      <c r="C187" s="166" t="s">
        <v>232</v>
      </c>
      <c r="D187" s="266">
        <v>422</v>
      </c>
      <c r="E187" s="228">
        <v>220</v>
      </c>
      <c r="F187" s="228">
        <v>78</v>
      </c>
      <c r="G187" s="228">
        <v>54</v>
      </c>
      <c r="H187" s="228">
        <v>55</v>
      </c>
      <c r="I187" s="228">
        <v>14</v>
      </c>
      <c r="J187" s="228">
        <v>1</v>
      </c>
      <c r="K187" s="228" t="s">
        <v>89</v>
      </c>
      <c r="L187" s="228" t="s">
        <v>89</v>
      </c>
      <c r="M187" s="15"/>
      <c r="N187" s="15"/>
      <c r="P187" s="102"/>
    </row>
    <row r="188" spans="1:16" ht="12.75">
      <c r="A188" s="101"/>
      <c r="B188" s="166"/>
      <c r="C188" s="166" t="s">
        <v>233</v>
      </c>
      <c r="D188" s="266">
        <v>170</v>
      </c>
      <c r="E188" s="228">
        <v>34</v>
      </c>
      <c r="F188" s="228">
        <v>48</v>
      </c>
      <c r="G188" s="228">
        <v>43</v>
      </c>
      <c r="H188" s="228">
        <v>38</v>
      </c>
      <c r="I188" s="228">
        <v>6</v>
      </c>
      <c r="J188" s="228">
        <v>1</v>
      </c>
      <c r="K188" s="228" t="s">
        <v>89</v>
      </c>
      <c r="L188" s="228" t="s">
        <v>89</v>
      </c>
      <c r="M188" s="15"/>
      <c r="N188" s="15"/>
      <c r="P188" s="102"/>
    </row>
    <row r="189" spans="1:16" ht="12.75">
      <c r="A189" s="101"/>
      <c r="B189" s="166"/>
      <c r="C189" s="166" t="s">
        <v>234</v>
      </c>
      <c r="D189" s="266">
        <v>1819</v>
      </c>
      <c r="E189" s="228">
        <v>511</v>
      </c>
      <c r="F189" s="228">
        <v>490</v>
      </c>
      <c r="G189" s="228">
        <v>401</v>
      </c>
      <c r="H189" s="228">
        <v>338</v>
      </c>
      <c r="I189" s="228">
        <v>73</v>
      </c>
      <c r="J189" s="228">
        <v>5</v>
      </c>
      <c r="K189" s="228">
        <v>1</v>
      </c>
      <c r="L189" s="228">
        <v>5</v>
      </c>
      <c r="M189" s="15"/>
      <c r="N189" s="15"/>
      <c r="P189" s="102"/>
    </row>
    <row r="190" spans="1:16" ht="12.75">
      <c r="A190" s="101"/>
      <c r="B190" s="411" t="s">
        <v>280</v>
      </c>
      <c r="C190" s="412"/>
      <c r="D190" s="266">
        <v>24</v>
      </c>
      <c r="E190" s="228">
        <v>21</v>
      </c>
      <c r="F190" s="228">
        <v>2</v>
      </c>
      <c r="G190" s="228" t="s">
        <v>89</v>
      </c>
      <c r="H190" s="228" t="s">
        <v>89</v>
      </c>
      <c r="I190" s="228">
        <v>1</v>
      </c>
      <c r="J190" s="228" t="s">
        <v>89</v>
      </c>
      <c r="K190" s="228" t="s">
        <v>89</v>
      </c>
      <c r="L190" s="228">
        <v>2</v>
      </c>
      <c r="M190" s="15"/>
      <c r="N190" s="15"/>
      <c r="P190" s="102"/>
    </row>
    <row r="191" spans="1:16" ht="12.75">
      <c r="A191" s="101"/>
      <c r="B191" s="166"/>
      <c r="C191" s="166" t="s">
        <v>232</v>
      </c>
      <c r="D191" s="266" t="s">
        <v>255</v>
      </c>
      <c r="E191" s="228" t="s">
        <v>255</v>
      </c>
      <c r="F191" s="228" t="s">
        <v>255</v>
      </c>
      <c r="G191" s="228" t="s">
        <v>255</v>
      </c>
      <c r="H191" s="228" t="s">
        <v>255</v>
      </c>
      <c r="I191" s="228" t="s">
        <v>255</v>
      </c>
      <c r="J191" s="228" t="s">
        <v>255</v>
      </c>
      <c r="K191" s="228" t="s">
        <v>255</v>
      </c>
      <c r="L191" s="228" t="s">
        <v>255</v>
      </c>
      <c r="M191" s="15"/>
      <c r="N191" s="15"/>
      <c r="P191" s="102"/>
    </row>
    <row r="192" spans="1:16" ht="12.75">
      <c r="A192" s="101"/>
      <c r="B192" s="166"/>
      <c r="C192" s="166" t="s">
        <v>233</v>
      </c>
      <c r="D192" s="269" t="s">
        <v>255</v>
      </c>
      <c r="E192" s="270" t="s">
        <v>255</v>
      </c>
      <c r="F192" s="270" t="s">
        <v>255</v>
      </c>
      <c r="G192" s="270" t="s">
        <v>255</v>
      </c>
      <c r="H192" s="270" t="s">
        <v>255</v>
      </c>
      <c r="I192" s="270" t="s">
        <v>255</v>
      </c>
      <c r="J192" s="270" t="s">
        <v>255</v>
      </c>
      <c r="K192" s="270" t="s">
        <v>255</v>
      </c>
      <c r="L192" s="270" t="s">
        <v>89</v>
      </c>
      <c r="M192" s="15"/>
      <c r="N192" s="15"/>
      <c r="P192" s="102"/>
    </row>
    <row r="193" spans="1:16" ht="12.75">
      <c r="A193" s="101"/>
      <c r="B193" s="166"/>
      <c r="C193" s="166" t="s">
        <v>234</v>
      </c>
      <c r="D193" s="269" t="s">
        <v>255</v>
      </c>
      <c r="E193" s="270" t="s">
        <v>255</v>
      </c>
      <c r="F193" s="270" t="s">
        <v>255</v>
      </c>
      <c r="G193" s="270" t="s">
        <v>255</v>
      </c>
      <c r="H193" s="270" t="s">
        <v>255</v>
      </c>
      <c r="I193" s="270" t="s">
        <v>255</v>
      </c>
      <c r="J193" s="270" t="s">
        <v>255</v>
      </c>
      <c r="K193" s="270" t="s">
        <v>255</v>
      </c>
      <c r="L193" s="270">
        <v>2</v>
      </c>
      <c r="M193" s="15"/>
      <c r="N193" s="15"/>
      <c r="P193" s="102"/>
    </row>
    <row r="194" spans="1:16" ht="12.75">
      <c r="A194" s="101"/>
      <c r="B194" s="166"/>
      <c r="C194" s="166" t="s">
        <v>241</v>
      </c>
      <c r="D194" s="266" t="s">
        <v>89</v>
      </c>
      <c r="E194" s="228" t="s">
        <v>89</v>
      </c>
      <c r="F194" s="228" t="s">
        <v>89</v>
      </c>
      <c r="G194" s="228" t="s">
        <v>89</v>
      </c>
      <c r="H194" s="228" t="s">
        <v>89</v>
      </c>
      <c r="I194" s="228" t="s">
        <v>89</v>
      </c>
      <c r="J194" s="228" t="s">
        <v>89</v>
      </c>
      <c r="K194" s="228" t="s">
        <v>89</v>
      </c>
      <c r="L194" s="228" t="s">
        <v>89</v>
      </c>
      <c r="M194" s="15"/>
      <c r="N194" s="15"/>
      <c r="P194" s="102"/>
    </row>
    <row r="195" spans="1:16" ht="12.75">
      <c r="A195" s="101"/>
      <c r="B195" s="411" t="s">
        <v>281</v>
      </c>
      <c r="C195" s="412"/>
      <c r="D195" s="266" t="s">
        <v>89</v>
      </c>
      <c r="E195" s="228" t="s">
        <v>89</v>
      </c>
      <c r="F195" s="228" t="s">
        <v>89</v>
      </c>
      <c r="G195" s="228" t="s">
        <v>89</v>
      </c>
      <c r="H195" s="228" t="s">
        <v>89</v>
      </c>
      <c r="I195" s="228" t="s">
        <v>89</v>
      </c>
      <c r="J195" s="228" t="s">
        <v>89</v>
      </c>
      <c r="K195" s="228" t="s">
        <v>89</v>
      </c>
      <c r="L195" s="228" t="s">
        <v>89</v>
      </c>
      <c r="M195" s="15"/>
      <c r="N195" s="15"/>
      <c r="P195" s="102"/>
    </row>
    <row r="196" spans="1:16" ht="12.75">
      <c r="A196" s="101"/>
      <c r="B196" s="166"/>
      <c r="C196" s="166" t="s">
        <v>232</v>
      </c>
      <c r="D196" s="266" t="s">
        <v>89</v>
      </c>
      <c r="E196" s="228" t="s">
        <v>89</v>
      </c>
      <c r="F196" s="228" t="s">
        <v>89</v>
      </c>
      <c r="G196" s="228" t="s">
        <v>89</v>
      </c>
      <c r="H196" s="228" t="s">
        <v>89</v>
      </c>
      <c r="I196" s="228" t="s">
        <v>89</v>
      </c>
      <c r="J196" s="228" t="s">
        <v>89</v>
      </c>
      <c r="K196" s="228" t="s">
        <v>89</v>
      </c>
      <c r="L196" s="228" t="s">
        <v>89</v>
      </c>
      <c r="M196" s="15"/>
      <c r="N196" s="15"/>
      <c r="P196" s="102"/>
    </row>
    <row r="197" spans="1:16" ht="12.75">
      <c r="A197" s="101"/>
      <c r="B197" s="166"/>
      <c r="C197" s="166" t="s">
        <v>233</v>
      </c>
      <c r="D197" s="266" t="s">
        <v>89</v>
      </c>
      <c r="E197" s="228" t="s">
        <v>89</v>
      </c>
      <c r="F197" s="228" t="s">
        <v>89</v>
      </c>
      <c r="G197" s="228" t="s">
        <v>89</v>
      </c>
      <c r="H197" s="228" t="s">
        <v>89</v>
      </c>
      <c r="I197" s="228" t="s">
        <v>89</v>
      </c>
      <c r="J197" s="228" t="s">
        <v>89</v>
      </c>
      <c r="K197" s="228" t="s">
        <v>89</v>
      </c>
      <c r="L197" s="228" t="s">
        <v>89</v>
      </c>
      <c r="M197" s="15"/>
      <c r="N197" s="15"/>
      <c r="P197" s="102"/>
    </row>
    <row r="198" spans="1:16" ht="12.75">
      <c r="A198" s="101"/>
      <c r="B198" s="166"/>
      <c r="C198" s="166" t="s">
        <v>234</v>
      </c>
      <c r="D198" s="266" t="s">
        <v>89</v>
      </c>
      <c r="E198" s="228" t="s">
        <v>89</v>
      </c>
      <c r="F198" s="228" t="s">
        <v>89</v>
      </c>
      <c r="G198" s="228" t="s">
        <v>89</v>
      </c>
      <c r="H198" s="228" t="s">
        <v>89</v>
      </c>
      <c r="I198" s="228" t="s">
        <v>89</v>
      </c>
      <c r="J198" s="228" t="s">
        <v>89</v>
      </c>
      <c r="K198" s="228" t="s">
        <v>89</v>
      </c>
      <c r="L198" s="228" t="s">
        <v>89</v>
      </c>
      <c r="M198" s="15"/>
      <c r="N198" s="15"/>
      <c r="P198" s="102"/>
    </row>
    <row r="199" spans="1:16" ht="12.75">
      <c r="A199" s="101"/>
      <c r="B199" s="411" t="s">
        <v>283</v>
      </c>
      <c r="C199" s="412"/>
      <c r="D199" s="266" t="s">
        <v>89</v>
      </c>
      <c r="E199" s="228" t="s">
        <v>89</v>
      </c>
      <c r="F199" s="228" t="s">
        <v>89</v>
      </c>
      <c r="G199" s="228" t="s">
        <v>89</v>
      </c>
      <c r="H199" s="228" t="s">
        <v>89</v>
      </c>
      <c r="I199" s="228" t="s">
        <v>89</v>
      </c>
      <c r="J199" s="228" t="s">
        <v>89</v>
      </c>
      <c r="K199" s="228" t="s">
        <v>89</v>
      </c>
      <c r="L199" s="228" t="s">
        <v>89</v>
      </c>
      <c r="M199" s="15"/>
      <c r="N199" s="15"/>
      <c r="P199" s="102"/>
    </row>
    <row r="200" spans="1:16" ht="12.75">
      <c r="A200" s="101"/>
      <c r="B200" s="166"/>
      <c r="C200" s="166" t="s">
        <v>232</v>
      </c>
      <c r="D200" s="266" t="s">
        <v>89</v>
      </c>
      <c r="E200" s="228" t="s">
        <v>89</v>
      </c>
      <c r="F200" s="228" t="s">
        <v>89</v>
      </c>
      <c r="G200" s="228" t="s">
        <v>89</v>
      </c>
      <c r="H200" s="228" t="s">
        <v>89</v>
      </c>
      <c r="I200" s="228" t="s">
        <v>89</v>
      </c>
      <c r="J200" s="228" t="s">
        <v>89</v>
      </c>
      <c r="K200" s="228" t="s">
        <v>89</v>
      </c>
      <c r="L200" s="228" t="s">
        <v>89</v>
      </c>
      <c r="M200" s="15"/>
      <c r="N200" s="15"/>
      <c r="P200" s="102"/>
    </row>
    <row r="201" spans="1:16" ht="12.75">
      <c r="A201" s="101"/>
      <c r="B201" s="166"/>
      <c r="C201" s="166" t="s">
        <v>233</v>
      </c>
      <c r="D201" s="266" t="s">
        <v>89</v>
      </c>
      <c r="E201" s="228" t="s">
        <v>89</v>
      </c>
      <c r="F201" s="228" t="s">
        <v>89</v>
      </c>
      <c r="G201" s="228" t="s">
        <v>89</v>
      </c>
      <c r="H201" s="228" t="s">
        <v>89</v>
      </c>
      <c r="I201" s="228" t="s">
        <v>89</v>
      </c>
      <c r="J201" s="228" t="s">
        <v>89</v>
      </c>
      <c r="K201" s="228" t="s">
        <v>89</v>
      </c>
      <c r="L201" s="228" t="s">
        <v>89</v>
      </c>
      <c r="M201" s="15"/>
      <c r="N201" s="15"/>
      <c r="P201" s="102"/>
    </row>
    <row r="202" spans="1:16" ht="12.75">
      <c r="A202" s="101"/>
      <c r="B202" s="166"/>
      <c r="C202" s="166" t="s">
        <v>234</v>
      </c>
      <c r="D202" s="266" t="s">
        <v>89</v>
      </c>
      <c r="E202" s="228" t="s">
        <v>89</v>
      </c>
      <c r="F202" s="228" t="s">
        <v>89</v>
      </c>
      <c r="G202" s="228" t="s">
        <v>89</v>
      </c>
      <c r="H202" s="228" t="s">
        <v>89</v>
      </c>
      <c r="I202" s="228" t="s">
        <v>89</v>
      </c>
      <c r="J202" s="228" t="s">
        <v>89</v>
      </c>
      <c r="K202" s="228" t="s">
        <v>89</v>
      </c>
      <c r="L202" s="228" t="s">
        <v>89</v>
      </c>
      <c r="M202" s="15"/>
      <c r="N202" s="15"/>
      <c r="P202" s="102"/>
    </row>
    <row r="203" spans="1:16" ht="12.75">
      <c r="A203" s="170"/>
      <c r="B203" s="543" t="s">
        <v>284</v>
      </c>
      <c r="C203" s="502"/>
      <c r="D203" s="267" t="s">
        <v>255</v>
      </c>
      <c r="E203" s="268" t="s">
        <v>255</v>
      </c>
      <c r="F203" s="268" t="s">
        <v>255</v>
      </c>
      <c r="G203" s="268" t="s">
        <v>255</v>
      </c>
      <c r="H203" s="268" t="s">
        <v>255</v>
      </c>
      <c r="I203" s="268" t="s">
        <v>255</v>
      </c>
      <c r="J203" s="268" t="s">
        <v>255</v>
      </c>
      <c r="K203" s="268" t="s">
        <v>255</v>
      </c>
      <c r="L203" s="268" t="s">
        <v>255</v>
      </c>
      <c r="M203" s="15"/>
      <c r="N203" s="15"/>
      <c r="P203" s="102"/>
    </row>
    <row r="204" spans="2:16" ht="7.5" customHeight="1">
      <c r="B204" s="112"/>
      <c r="C204" s="112"/>
      <c r="D204" s="112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P204" s="102"/>
    </row>
    <row r="205" spans="1:14" ht="12.75">
      <c r="A205" s="173" t="s">
        <v>334</v>
      </c>
      <c r="B205" s="112"/>
      <c r="C205" s="112"/>
      <c r="D205" s="112"/>
      <c r="E205" s="15"/>
      <c r="F205" s="15"/>
      <c r="G205" s="15"/>
      <c r="H205" s="15"/>
      <c r="I205" s="15"/>
      <c r="J205" s="15"/>
      <c r="K205" s="15"/>
      <c r="L205" s="15"/>
      <c r="M205" s="15"/>
      <c r="N205" s="15"/>
    </row>
    <row r="206" spans="1:14" ht="12.75">
      <c r="A206" s="112"/>
      <c r="B206" s="112"/>
      <c r="C206" s="112"/>
      <c r="D206" s="112"/>
      <c r="E206" s="15"/>
      <c r="F206" s="15"/>
      <c r="G206" s="15"/>
      <c r="H206" s="15"/>
      <c r="I206" s="15"/>
      <c r="J206" s="15"/>
      <c r="K206" s="15"/>
      <c r="L206" s="15"/>
      <c r="M206" s="15"/>
      <c r="N206" s="15"/>
    </row>
    <row r="207" spans="1:14" ht="12.75">
      <c r="A207" s="112"/>
      <c r="B207" s="112"/>
      <c r="C207" s="112"/>
      <c r="D207" s="112"/>
      <c r="E207" s="15"/>
      <c r="F207" s="15"/>
      <c r="G207" s="15"/>
      <c r="H207" s="15"/>
      <c r="I207" s="15"/>
      <c r="J207" s="15"/>
      <c r="K207" s="15"/>
      <c r="L207" s="15"/>
      <c r="M207" s="15"/>
      <c r="N207" s="15"/>
    </row>
    <row r="208" spans="1:14" ht="12.75">
      <c r="A208" s="112"/>
      <c r="B208" s="112"/>
      <c r="C208" s="112"/>
      <c r="D208" s="112"/>
      <c r="E208" s="15"/>
      <c r="F208" s="15"/>
      <c r="G208" s="15"/>
      <c r="H208" s="15"/>
      <c r="I208" s="15"/>
      <c r="J208" s="15"/>
      <c r="K208" s="15"/>
      <c r="L208" s="15"/>
      <c r="M208" s="15"/>
      <c r="N208" s="15"/>
    </row>
    <row r="209" spans="1:14" ht="12.75">
      <c r="A209" s="112"/>
      <c r="B209" s="112"/>
      <c r="C209" s="112"/>
      <c r="D209" s="112"/>
      <c r="E209" s="15"/>
      <c r="F209" s="15"/>
      <c r="G209" s="15"/>
      <c r="H209" s="15"/>
      <c r="I209" s="15"/>
      <c r="J209" s="15"/>
      <c r="K209" s="15"/>
      <c r="L209" s="15"/>
      <c r="M209" s="15"/>
      <c r="N209" s="15"/>
    </row>
    <row r="210" spans="1:14" ht="12.75">
      <c r="A210" s="112"/>
      <c r="B210" s="112"/>
      <c r="C210" s="112"/>
      <c r="D210" s="112"/>
      <c r="E210" s="15"/>
      <c r="F210" s="15"/>
      <c r="G210" s="15"/>
      <c r="H210" s="15"/>
      <c r="I210" s="15"/>
      <c r="J210" s="15"/>
      <c r="K210" s="15"/>
      <c r="L210" s="15"/>
      <c r="M210" s="15"/>
      <c r="N210" s="15"/>
    </row>
    <row r="211" spans="1:14" ht="12.75">
      <c r="A211" s="112"/>
      <c r="B211" s="112"/>
      <c r="C211" s="112"/>
      <c r="D211" s="112"/>
      <c r="E211" s="15"/>
      <c r="F211" s="15"/>
      <c r="G211" s="15"/>
      <c r="H211" s="15"/>
      <c r="I211" s="15"/>
      <c r="J211" s="15"/>
      <c r="K211" s="15"/>
      <c r="L211" s="15"/>
      <c r="M211" s="15"/>
      <c r="N211" s="15"/>
    </row>
    <row r="212" spans="1:14" ht="12.75">
      <c r="A212" s="112"/>
      <c r="B212" s="112"/>
      <c r="C212" s="112"/>
      <c r="D212" s="112"/>
      <c r="E212" s="15"/>
      <c r="F212" s="15"/>
      <c r="G212" s="15"/>
      <c r="H212" s="15"/>
      <c r="I212" s="15"/>
      <c r="J212" s="15"/>
      <c r="K212" s="15"/>
      <c r="L212" s="15"/>
      <c r="M212" s="15"/>
      <c r="N212" s="15"/>
    </row>
    <row r="213" spans="1:14" ht="12.75">
      <c r="A213" s="112"/>
      <c r="B213" s="112"/>
      <c r="C213" s="112"/>
      <c r="D213" s="112"/>
      <c r="E213" s="15"/>
      <c r="F213" s="15"/>
      <c r="G213" s="15"/>
      <c r="H213" s="15"/>
      <c r="I213" s="15"/>
      <c r="J213" s="15"/>
      <c r="K213" s="15"/>
      <c r="L213" s="15"/>
      <c r="M213" s="15"/>
      <c r="N213" s="15"/>
    </row>
    <row r="214" spans="1:14" ht="12.75">
      <c r="A214" s="112"/>
      <c r="B214" s="112"/>
      <c r="C214" s="112"/>
      <c r="D214" s="112"/>
      <c r="E214" s="15"/>
      <c r="F214" s="15"/>
      <c r="G214" s="15"/>
      <c r="H214" s="15"/>
      <c r="I214" s="15"/>
      <c r="J214" s="15"/>
      <c r="K214" s="15"/>
      <c r="L214" s="15"/>
      <c r="M214" s="15"/>
      <c r="N214" s="15"/>
    </row>
    <row r="215" spans="1:14" ht="12.75">
      <c r="A215" s="112"/>
      <c r="B215" s="112"/>
      <c r="C215" s="112"/>
      <c r="D215" s="112"/>
      <c r="E215" s="15"/>
      <c r="F215" s="15"/>
      <c r="G215" s="15"/>
      <c r="H215" s="15"/>
      <c r="I215" s="15"/>
      <c r="J215" s="15"/>
      <c r="K215" s="15"/>
      <c r="L215" s="15"/>
      <c r="M215" s="15"/>
      <c r="N215" s="15"/>
    </row>
    <row r="216" spans="1:14" ht="12.75">
      <c r="A216" s="112"/>
      <c r="B216" s="112"/>
      <c r="C216" s="112"/>
      <c r="D216" s="112"/>
      <c r="E216" s="15"/>
      <c r="F216" s="15"/>
      <c r="G216" s="15"/>
      <c r="H216" s="15"/>
      <c r="I216" s="15"/>
      <c r="J216" s="15"/>
      <c r="K216" s="15"/>
      <c r="L216" s="15"/>
      <c r="M216" s="15"/>
      <c r="N216" s="15"/>
    </row>
    <row r="217" spans="1:14" ht="12.75">
      <c r="A217" s="112"/>
      <c r="B217" s="112"/>
      <c r="C217" s="112"/>
      <c r="D217" s="112"/>
      <c r="E217" s="15"/>
      <c r="F217" s="15"/>
      <c r="G217" s="15"/>
      <c r="H217" s="15"/>
      <c r="I217" s="15"/>
      <c r="J217" s="15"/>
      <c r="K217" s="15"/>
      <c r="L217" s="15"/>
      <c r="M217" s="15"/>
      <c r="N217" s="15"/>
    </row>
    <row r="218" spans="1:14" ht="12.75">
      <c r="A218" s="112"/>
      <c r="B218" s="112"/>
      <c r="C218" s="112"/>
      <c r="D218" s="112"/>
      <c r="E218" s="15"/>
      <c r="F218" s="15"/>
      <c r="G218" s="15"/>
      <c r="H218" s="15"/>
      <c r="I218" s="15"/>
      <c r="J218" s="15"/>
      <c r="K218" s="15"/>
      <c r="L218" s="15"/>
      <c r="M218" s="15"/>
      <c r="N218" s="15"/>
    </row>
    <row r="219" spans="1:14" ht="12.75">
      <c r="A219" s="112"/>
      <c r="B219" s="112"/>
      <c r="C219" s="112"/>
      <c r="D219" s="112"/>
      <c r="E219" s="15"/>
      <c r="F219" s="15"/>
      <c r="G219" s="15"/>
      <c r="H219" s="15"/>
      <c r="I219" s="15"/>
      <c r="J219" s="15"/>
      <c r="K219" s="15"/>
      <c r="L219" s="15"/>
      <c r="M219" s="15"/>
      <c r="N219" s="15"/>
    </row>
    <row r="220" spans="1:14" ht="12.75">
      <c r="A220" s="112"/>
      <c r="B220" s="112"/>
      <c r="C220" s="112"/>
      <c r="D220" s="112"/>
      <c r="E220" s="15"/>
      <c r="F220" s="15"/>
      <c r="G220" s="15"/>
      <c r="H220" s="15"/>
      <c r="I220" s="15"/>
      <c r="J220" s="15"/>
      <c r="K220" s="15"/>
      <c r="L220" s="15"/>
      <c r="M220" s="15"/>
      <c r="N220" s="15"/>
    </row>
    <row r="221" spans="1:14" ht="12.75">
      <c r="A221" s="112"/>
      <c r="B221" s="112"/>
      <c r="C221" s="112"/>
      <c r="D221" s="112"/>
      <c r="E221" s="15"/>
      <c r="F221" s="15"/>
      <c r="G221" s="15"/>
      <c r="H221" s="15"/>
      <c r="I221" s="15"/>
      <c r="J221" s="15"/>
      <c r="K221" s="15"/>
      <c r="L221" s="15"/>
      <c r="M221" s="15"/>
      <c r="N221" s="15"/>
    </row>
    <row r="222" spans="1:14" ht="12.75">
      <c r="A222" s="112"/>
      <c r="B222" s="112"/>
      <c r="C222" s="112"/>
      <c r="D222" s="112"/>
      <c r="E222" s="15"/>
      <c r="F222" s="15"/>
      <c r="G222" s="15"/>
      <c r="H222" s="15"/>
      <c r="I222" s="15"/>
      <c r="J222" s="15"/>
      <c r="K222" s="15"/>
      <c r="L222" s="15"/>
      <c r="M222" s="15"/>
      <c r="N222" s="15"/>
    </row>
    <row r="223" spans="1:14" ht="12.75">
      <c r="A223" s="112"/>
      <c r="B223" s="112"/>
      <c r="C223" s="112"/>
      <c r="D223" s="112"/>
      <c r="E223" s="15"/>
      <c r="F223" s="15"/>
      <c r="G223" s="15"/>
      <c r="H223" s="15"/>
      <c r="I223" s="15"/>
      <c r="J223" s="15"/>
      <c r="K223" s="15"/>
      <c r="L223" s="15"/>
      <c r="M223" s="15"/>
      <c r="N223" s="15"/>
    </row>
    <row r="224" spans="1:14" ht="12.75">
      <c r="A224" s="112"/>
      <c r="B224" s="112"/>
      <c r="C224" s="112"/>
      <c r="D224" s="112"/>
      <c r="E224" s="15"/>
      <c r="F224" s="15"/>
      <c r="G224" s="15"/>
      <c r="H224" s="15"/>
      <c r="I224" s="15"/>
      <c r="J224" s="15"/>
      <c r="K224" s="15"/>
      <c r="L224" s="15"/>
      <c r="M224" s="15"/>
      <c r="N224" s="15"/>
    </row>
    <row r="225" spans="1:14" ht="12.75">
      <c r="A225" s="112"/>
      <c r="B225" s="112"/>
      <c r="C225" s="112"/>
      <c r="D225" s="112"/>
      <c r="E225" s="15"/>
      <c r="F225" s="15"/>
      <c r="G225" s="15"/>
      <c r="H225" s="15"/>
      <c r="I225" s="15"/>
      <c r="J225" s="15"/>
      <c r="K225" s="15"/>
      <c r="L225" s="15"/>
      <c r="M225" s="15"/>
      <c r="N225" s="15"/>
    </row>
    <row r="226" spans="1:14" ht="12.75">
      <c r="A226" s="112"/>
      <c r="B226" s="112"/>
      <c r="C226" s="112"/>
      <c r="D226" s="112"/>
      <c r="E226" s="15"/>
      <c r="F226" s="15"/>
      <c r="G226" s="15"/>
      <c r="H226" s="15"/>
      <c r="I226" s="15"/>
      <c r="J226" s="15"/>
      <c r="K226" s="15"/>
      <c r="L226" s="15"/>
      <c r="M226" s="15"/>
      <c r="N226" s="15"/>
    </row>
    <row r="227" spans="1:14" ht="12.75">
      <c r="A227" s="112"/>
      <c r="B227" s="112"/>
      <c r="C227" s="112"/>
      <c r="D227" s="112"/>
      <c r="E227" s="15"/>
      <c r="F227" s="15"/>
      <c r="G227" s="15"/>
      <c r="H227" s="15"/>
      <c r="I227" s="15"/>
      <c r="J227" s="15"/>
      <c r="K227" s="15"/>
      <c r="L227" s="15"/>
      <c r="M227" s="15"/>
      <c r="N227" s="15"/>
    </row>
    <row r="228" spans="1:14" ht="12.75">
      <c r="A228" s="112"/>
      <c r="B228" s="112"/>
      <c r="C228" s="112"/>
      <c r="D228" s="112"/>
      <c r="E228" s="15"/>
      <c r="F228" s="15"/>
      <c r="G228" s="15"/>
      <c r="H228" s="15"/>
      <c r="I228" s="15"/>
      <c r="J228" s="15"/>
      <c r="K228" s="15"/>
      <c r="L228" s="15"/>
      <c r="M228" s="15"/>
      <c r="N228" s="15"/>
    </row>
    <row r="229" spans="1:14" ht="12.75">
      <c r="A229" s="112"/>
      <c r="B229" s="112"/>
      <c r="C229" s="112"/>
      <c r="D229" s="112"/>
      <c r="E229" s="15"/>
      <c r="F229" s="15"/>
      <c r="G229" s="15"/>
      <c r="H229" s="15"/>
      <c r="I229" s="15"/>
      <c r="J229" s="15"/>
      <c r="K229" s="15"/>
      <c r="L229" s="15"/>
      <c r="M229" s="15"/>
      <c r="N229" s="15"/>
    </row>
    <row r="230" spans="1:14" ht="12.75">
      <c r="A230" s="112"/>
      <c r="B230" s="112"/>
      <c r="C230" s="112"/>
      <c r="D230" s="112"/>
      <c r="E230" s="15"/>
      <c r="F230" s="15"/>
      <c r="G230" s="15"/>
      <c r="H230" s="15"/>
      <c r="I230" s="15"/>
      <c r="J230" s="15"/>
      <c r="K230" s="15"/>
      <c r="L230" s="15"/>
      <c r="M230" s="15"/>
      <c r="N230" s="15"/>
    </row>
    <row r="231" spans="1:14" ht="12.75">
      <c r="A231" s="112"/>
      <c r="B231" s="112"/>
      <c r="C231" s="112"/>
      <c r="D231" s="112"/>
      <c r="E231" s="15"/>
      <c r="F231" s="15"/>
      <c r="G231" s="15"/>
      <c r="H231" s="15"/>
      <c r="I231" s="15"/>
      <c r="J231" s="15"/>
      <c r="K231" s="15"/>
      <c r="L231" s="15"/>
      <c r="M231" s="15"/>
      <c r="N231" s="15"/>
    </row>
    <row r="232" spans="1:14" ht="12.75">
      <c r="A232" s="112"/>
      <c r="B232" s="112"/>
      <c r="C232" s="112"/>
      <c r="D232" s="112"/>
      <c r="E232" s="15"/>
      <c r="F232" s="15"/>
      <c r="G232" s="15"/>
      <c r="H232" s="15"/>
      <c r="I232" s="15"/>
      <c r="J232" s="15"/>
      <c r="K232" s="15"/>
      <c r="L232" s="15"/>
      <c r="M232" s="15"/>
      <c r="N232" s="15"/>
    </row>
    <row r="233" spans="1:14" ht="12.75">
      <c r="A233" s="112"/>
      <c r="B233" s="112"/>
      <c r="C233" s="112"/>
      <c r="D233" s="112"/>
      <c r="E233" s="15"/>
      <c r="F233" s="15"/>
      <c r="G233" s="15"/>
      <c r="H233" s="15"/>
      <c r="I233" s="15"/>
      <c r="J233" s="15"/>
      <c r="K233" s="15"/>
      <c r="L233" s="15"/>
      <c r="M233" s="15"/>
      <c r="N233" s="15"/>
    </row>
    <row r="234" spans="1:14" ht="12.75">
      <c r="A234" s="112"/>
      <c r="B234" s="112"/>
      <c r="C234" s="112"/>
      <c r="D234" s="112"/>
      <c r="E234" s="15"/>
      <c r="F234" s="15"/>
      <c r="G234" s="15"/>
      <c r="H234" s="15"/>
      <c r="I234" s="15"/>
      <c r="J234" s="15"/>
      <c r="K234" s="15"/>
      <c r="L234" s="15"/>
      <c r="M234" s="15"/>
      <c r="N234" s="15"/>
    </row>
    <row r="235" spans="1:14" ht="12.75">
      <c r="A235" s="112"/>
      <c r="B235" s="112"/>
      <c r="C235" s="112"/>
      <c r="D235" s="112"/>
      <c r="E235" s="15"/>
      <c r="F235" s="15"/>
      <c r="G235" s="15"/>
      <c r="H235" s="15"/>
      <c r="I235" s="15"/>
      <c r="J235" s="15"/>
      <c r="K235" s="15"/>
      <c r="L235" s="15"/>
      <c r="M235" s="15"/>
      <c r="N235" s="15"/>
    </row>
    <row r="236" spans="1:14" ht="12.75">
      <c r="A236" s="112"/>
      <c r="B236" s="112"/>
      <c r="C236" s="112"/>
      <c r="D236" s="112"/>
      <c r="E236" s="15"/>
      <c r="F236" s="15"/>
      <c r="G236" s="15"/>
      <c r="H236" s="15"/>
      <c r="I236" s="15"/>
      <c r="J236" s="15"/>
      <c r="K236" s="15"/>
      <c r="L236" s="15"/>
      <c r="M236" s="15"/>
      <c r="N236" s="15"/>
    </row>
    <row r="237" spans="1:14" ht="12.75">
      <c r="A237" s="112"/>
      <c r="B237" s="112"/>
      <c r="C237" s="112"/>
      <c r="D237" s="112"/>
      <c r="E237" s="15"/>
      <c r="F237" s="15"/>
      <c r="G237" s="15"/>
      <c r="H237" s="15"/>
      <c r="I237" s="15"/>
      <c r="J237" s="15"/>
      <c r="K237" s="15"/>
      <c r="L237" s="15"/>
      <c r="M237" s="15"/>
      <c r="N237" s="15"/>
    </row>
    <row r="238" spans="1:14" ht="12.75">
      <c r="A238" s="112"/>
      <c r="B238" s="112"/>
      <c r="C238" s="112"/>
      <c r="D238" s="112"/>
      <c r="E238" s="15"/>
      <c r="F238" s="15"/>
      <c r="G238" s="15"/>
      <c r="H238" s="15"/>
      <c r="I238" s="15"/>
      <c r="J238" s="15"/>
      <c r="K238" s="15"/>
      <c r="L238" s="15"/>
      <c r="M238" s="15"/>
      <c r="N238" s="15"/>
    </row>
    <row r="239" spans="1:14" ht="12.75">
      <c r="A239" s="112"/>
      <c r="B239" s="112"/>
      <c r="C239" s="112"/>
      <c r="D239" s="112"/>
      <c r="E239" s="15"/>
      <c r="F239" s="15"/>
      <c r="G239" s="15"/>
      <c r="H239" s="15"/>
      <c r="I239" s="15"/>
      <c r="J239" s="15"/>
      <c r="K239" s="15"/>
      <c r="L239" s="15"/>
      <c r="M239" s="15"/>
      <c r="N239" s="15"/>
    </row>
    <row r="240" spans="1:14" ht="12.75">
      <c r="A240" s="112"/>
      <c r="B240" s="112"/>
      <c r="C240" s="112"/>
      <c r="D240" s="112"/>
      <c r="E240" s="15"/>
      <c r="F240" s="15"/>
      <c r="G240" s="15"/>
      <c r="H240" s="15"/>
      <c r="I240" s="15"/>
      <c r="J240" s="15"/>
      <c r="K240" s="15"/>
      <c r="L240" s="15"/>
      <c r="M240" s="15"/>
      <c r="N240" s="15"/>
    </row>
    <row r="241" spans="1:14" ht="12.75">
      <c r="A241" s="112"/>
      <c r="B241" s="112"/>
      <c r="C241" s="112"/>
      <c r="D241" s="112"/>
      <c r="E241" s="15"/>
      <c r="F241" s="15"/>
      <c r="G241" s="15"/>
      <c r="H241" s="15"/>
      <c r="I241" s="15"/>
      <c r="J241" s="15"/>
      <c r="K241" s="15"/>
      <c r="L241" s="15"/>
      <c r="M241" s="15"/>
      <c r="N241" s="15"/>
    </row>
    <row r="242" spans="1:14" ht="12.75">
      <c r="A242" s="112"/>
      <c r="B242" s="112"/>
      <c r="C242" s="112"/>
      <c r="D242" s="112"/>
      <c r="E242" s="15"/>
      <c r="F242" s="15"/>
      <c r="G242" s="15"/>
      <c r="H242" s="15"/>
      <c r="I242" s="15"/>
      <c r="J242" s="15"/>
      <c r="K242" s="15"/>
      <c r="L242" s="15"/>
      <c r="M242" s="15"/>
      <c r="N242" s="15"/>
    </row>
    <row r="243" spans="1:14" ht="12.75">
      <c r="A243" s="112"/>
      <c r="B243" s="112"/>
      <c r="C243" s="112"/>
      <c r="D243" s="112"/>
      <c r="E243" s="15"/>
      <c r="F243" s="15"/>
      <c r="G243" s="15"/>
      <c r="H243" s="15"/>
      <c r="I243" s="15"/>
      <c r="J243" s="15"/>
      <c r="K243" s="15"/>
      <c r="L243" s="15"/>
      <c r="M243" s="15"/>
      <c r="N243" s="15"/>
    </row>
    <row r="244" spans="1:14" ht="12.75">
      <c r="A244" s="112"/>
      <c r="B244" s="112"/>
      <c r="C244" s="112"/>
      <c r="D244" s="112"/>
      <c r="E244" s="15"/>
      <c r="F244" s="15"/>
      <c r="G244" s="15"/>
      <c r="H244" s="15"/>
      <c r="I244" s="15"/>
      <c r="J244" s="15"/>
      <c r="K244" s="15"/>
      <c r="L244" s="15"/>
      <c r="M244" s="15"/>
      <c r="N244" s="15"/>
    </row>
    <row r="245" spans="1:14" ht="12.75">
      <c r="A245" s="112"/>
      <c r="B245" s="112"/>
      <c r="C245" s="112"/>
      <c r="D245" s="112"/>
      <c r="E245" s="15"/>
      <c r="F245" s="15"/>
      <c r="G245" s="15"/>
      <c r="H245" s="15"/>
      <c r="I245" s="15"/>
      <c r="J245" s="15"/>
      <c r="K245" s="15"/>
      <c r="L245" s="15"/>
      <c r="M245" s="15"/>
      <c r="N245" s="15"/>
    </row>
    <row r="246" spans="1:14" ht="12.75">
      <c r="A246" s="112"/>
      <c r="B246" s="112"/>
      <c r="C246" s="112"/>
      <c r="D246" s="112"/>
      <c r="E246" s="15"/>
      <c r="F246" s="15"/>
      <c r="G246" s="15"/>
      <c r="H246" s="15"/>
      <c r="I246" s="15"/>
      <c r="J246" s="15"/>
      <c r="K246" s="15"/>
      <c r="L246" s="15"/>
      <c r="M246" s="15"/>
      <c r="N246" s="15"/>
    </row>
    <row r="247" spans="1:14" ht="12.75">
      <c r="A247" s="112"/>
      <c r="B247" s="112"/>
      <c r="C247" s="112"/>
      <c r="D247" s="112"/>
      <c r="E247" s="15"/>
      <c r="F247" s="15"/>
      <c r="G247" s="15"/>
      <c r="H247" s="15"/>
      <c r="I247" s="15"/>
      <c r="J247" s="15"/>
      <c r="K247" s="15"/>
      <c r="L247" s="15"/>
      <c r="M247" s="15"/>
      <c r="N247" s="15"/>
    </row>
    <row r="248" spans="1:14" ht="12.75">
      <c r="A248" s="112"/>
      <c r="B248" s="112"/>
      <c r="C248" s="112"/>
      <c r="D248" s="112"/>
      <c r="E248" s="15"/>
      <c r="F248" s="15"/>
      <c r="G248" s="15"/>
      <c r="H248" s="15"/>
      <c r="I248" s="15"/>
      <c r="J248" s="15"/>
      <c r="K248" s="15"/>
      <c r="L248" s="15"/>
      <c r="M248" s="15"/>
      <c r="N248" s="15"/>
    </row>
    <row r="249" spans="1:14" ht="12.75">
      <c r="A249" s="112"/>
      <c r="B249" s="112"/>
      <c r="C249" s="112"/>
      <c r="D249" s="112"/>
      <c r="E249" s="15"/>
      <c r="F249" s="15"/>
      <c r="G249" s="15"/>
      <c r="H249" s="15"/>
      <c r="I249" s="15"/>
      <c r="J249" s="15"/>
      <c r="K249" s="15"/>
      <c r="L249" s="15"/>
      <c r="M249" s="15"/>
      <c r="N249" s="15"/>
    </row>
    <row r="250" spans="1:14" ht="12.75">
      <c r="A250" s="112"/>
      <c r="B250" s="112"/>
      <c r="C250" s="112"/>
      <c r="D250" s="112"/>
      <c r="E250" s="15"/>
      <c r="F250" s="15"/>
      <c r="G250" s="15"/>
      <c r="H250" s="15"/>
      <c r="I250" s="15"/>
      <c r="J250" s="15"/>
      <c r="K250" s="15"/>
      <c r="L250" s="15"/>
      <c r="M250" s="15"/>
      <c r="N250" s="15"/>
    </row>
    <row r="251" spans="1:14" ht="12.75">
      <c r="A251" s="112"/>
      <c r="B251" s="112"/>
      <c r="C251" s="112"/>
      <c r="D251" s="112"/>
      <c r="E251" s="15"/>
      <c r="F251" s="15"/>
      <c r="G251" s="15"/>
      <c r="H251" s="15"/>
      <c r="I251" s="15"/>
      <c r="J251" s="15"/>
      <c r="K251" s="15"/>
      <c r="L251" s="15"/>
      <c r="M251" s="15"/>
      <c r="N251" s="15"/>
    </row>
    <row r="252" spans="1:14" ht="12.75">
      <c r="A252" s="112"/>
      <c r="B252" s="112"/>
      <c r="C252" s="112"/>
      <c r="D252" s="112"/>
      <c r="E252" s="15"/>
      <c r="F252" s="15"/>
      <c r="G252" s="15"/>
      <c r="H252" s="15"/>
      <c r="I252" s="15"/>
      <c r="J252" s="15"/>
      <c r="K252" s="15"/>
      <c r="L252" s="15"/>
      <c r="M252" s="15"/>
      <c r="N252" s="15"/>
    </row>
    <row r="253" spans="1:14" ht="12.75">
      <c r="A253" s="112"/>
      <c r="B253" s="112"/>
      <c r="C253" s="112"/>
      <c r="D253" s="112"/>
      <c r="E253" s="15"/>
      <c r="F253" s="15"/>
      <c r="G253" s="15"/>
      <c r="H253" s="15"/>
      <c r="I253" s="15"/>
      <c r="J253" s="15"/>
      <c r="K253" s="15"/>
      <c r="L253" s="15"/>
      <c r="M253" s="15"/>
      <c r="N253" s="15"/>
    </row>
    <row r="254" spans="1:14" ht="12.75">
      <c r="A254" s="112"/>
      <c r="B254" s="112"/>
      <c r="C254" s="112"/>
      <c r="D254" s="112"/>
      <c r="E254" s="15"/>
      <c r="F254" s="15"/>
      <c r="G254" s="15"/>
      <c r="H254" s="15"/>
      <c r="I254" s="15"/>
      <c r="J254" s="15"/>
      <c r="K254" s="15"/>
      <c r="L254" s="15"/>
      <c r="M254" s="15"/>
      <c r="N254" s="15"/>
    </row>
    <row r="255" spans="1:14" ht="12.75">
      <c r="A255" s="112"/>
      <c r="B255" s="112"/>
      <c r="C255" s="112"/>
      <c r="D255" s="112"/>
      <c r="E255" s="15"/>
      <c r="F255" s="15"/>
      <c r="G255" s="15"/>
      <c r="H255" s="15"/>
      <c r="I255" s="15"/>
      <c r="J255" s="15"/>
      <c r="K255" s="15"/>
      <c r="L255" s="15"/>
      <c r="M255" s="15"/>
      <c r="N255" s="15"/>
    </row>
    <row r="256" spans="1:14" ht="12.75">
      <c r="A256" s="112"/>
      <c r="B256" s="112"/>
      <c r="C256" s="112"/>
      <c r="D256" s="112"/>
      <c r="E256" s="15"/>
      <c r="F256" s="15"/>
      <c r="G256" s="15"/>
      <c r="H256" s="15"/>
      <c r="I256" s="15"/>
      <c r="J256" s="15"/>
      <c r="K256" s="15"/>
      <c r="L256" s="15"/>
      <c r="M256" s="15"/>
      <c r="N256" s="15"/>
    </row>
    <row r="257" spans="1:14" ht="12.75">
      <c r="A257" s="112"/>
      <c r="B257" s="112"/>
      <c r="C257" s="112"/>
      <c r="D257" s="112"/>
      <c r="E257" s="15"/>
      <c r="F257" s="15"/>
      <c r="G257" s="15"/>
      <c r="H257" s="15"/>
      <c r="I257" s="15"/>
      <c r="J257" s="15"/>
      <c r="K257" s="15"/>
      <c r="L257" s="15"/>
      <c r="M257" s="15"/>
      <c r="N257" s="15"/>
    </row>
    <row r="258" spans="1:14" ht="12.75">
      <c r="A258" s="112"/>
      <c r="B258" s="112"/>
      <c r="C258" s="112"/>
      <c r="D258" s="112"/>
      <c r="E258" s="15"/>
      <c r="F258" s="15"/>
      <c r="G258" s="15"/>
      <c r="H258" s="15"/>
      <c r="I258" s="15"/>
      <c r="J258" s="15"/>
      <c r="K258" s="15"/>
      <c r="L258" s="15"/>
      <c r="M258" s="15"/>
      <c r="N258" s="15"/>
    </row>
    <row r="259" spans="1:14" ht="12.75">
      <c r="A259" s="112"/>
      <c r="B259" s="112"/>
      <c r="C259" s="112"/>
      <c r="D259" s="112"/>
      <c r="E259" s="15"/>
      <c r="F259" s="15"/>
      <c r="G259" s="15"/>
      <c r="H259" s="15"/>
      <c r="I259" s="15"/>
      <c r="J259" s="15"/>
      <c r="K259" s="15"/>
      <c r="L259" s="15"/>
      <c r="M259" s="15"/>
      <c r="N259" s="15"/>
    </row>
    <row r="260" spans="1:14" ht="12.75">
      <c r="A260" s="112"/>
      <c r="B260" s="112"/>
      <c r="C260" s="112"/>
      <c r="D260" s="112"/>
      <c r="E260" s="15"/>
      <c r="F260" s="15"/>
      <c r="G260" s="15"/>
      <c r="H260" s="15"/>
      <c r="I260" s="15"/>
      <c r="J260" s="15"/>
      <c r="K260" s="15"/>
      <c r="L260" s="15"/>
      <c r="M260" s="15"/>
      <c r="N260" s="15"/>
    </row>
    <row r="261" spans="1:14" ht="12.75">
      <c r="A261" s="112"/>
      <c r="B261" s="112"/>
      <c r="C261" s="112"/>
      <c r="D261" s="112"/>
      <c r="E261" s="15"/>
      <c r="F261" s="15"/>
      <c r="G261" s="15"/>
      <c r="H261" s="15"/>
      <c r="I261" s="15"/>
      <c r="J261" s="15"/>
      <c r="K261" s="15"/>
      <c r="L261" s="15"/>
      <c r="M261" s="15"/>
      <c r="N261" s="15"/>
    </row>
    <row r="262" spans="1:14" ht="12.75">
      <c r="A262" s="112"/>
      <c r="B262" s="112"/>
      <c r="C262" s="112"/>
      <c r="D262" s="112"/>
      <c r="E262" s="15"/>
      <c r="F262" s="15"/>
      <c r="G262" s="15"/>
      <c r="H262" s="15"/>
      <c r="I262" s="15"/>
      <c r="J262" s="15"/>
      <c r="K262" s="15"/>
      <c r="L262" s="15"/>
      <c r="M262" s="15"/>
      <c r="N262" s="15"/>
    </row>
    <row r="263" spans="1:14" ht="12.75">
      <c r="A263" s="112"/>
      <c r="B263" s="112"/>
      <c r="C263" s="112"/>
      <c r="D263" s="112"/>
      <c r="E263" s="15"/>
      <c r="F263" s="15"/>
      <c r="G263" s="15"/>
      <c r="H263" s="15"/>
      <c r="I263" s="15"/>
      <c r="J263" s="15"/>
      <c r="K263" s="15"/>
      <c r="L263" s="15"/>
      <c r="M263" s="15"/>
      <c r="N263" s="15"/>
    </row>
    <row r="264" spans="1:14" ht="12.75">
      <c r="A264" s="112"/>
      <c r="B264" s="112"/>
      <c r="C264" s="112"/>
      <c r="D264" s="112"/>
      <c r="E264" s="15"/>
      <c r="F264" s="15"/>
      <c r="G264" s="15"/>
      <c r="H264" s="15"/>
      <c r="I264" s="15"/>
      <c r="J264" s="15"/>
      <c r="K264" s="15"/>
      <c r="L264" s="15"/>
      <c r="M264" s="15"/>
      <c r="N264" s="15"/>
    </row>
    <row r="265" spans="1:14" ht="12.75">
      <c r="A265" s="112"/>
      <c r="B265" s="112"/>
      <c r="C265" s="112"/>
      <c r="D265" s="112"/>
      <c r="E265" s="15"/>
      <c r="F265" s="15"/>
      <c r="G265" s="15"/>
      <c r="H265" s="15"/>
      <c r="I265" s="15"/>
      <c r="J265" s="15"/>
      <c r="K265" s="15"/>
      <c r="L265" s="15"/>
      <c r="M265" s="15"/>
      <c r="N265" s="15"/>
    </row>
    <row r="266" spans="1:14" ht="12.75">
      <c r="A266" s="112"/>
      <c r="B266" s="112"/>
      <c r="C266" s="112"/>
      <c r="D266" s="112"/>
      <c r="E266" s="15"/>
      <c r="F266" s="15"/>
      <c r="G266" s="15"/>
      <c r="H266" s="15"/>
      <c r="I266" s="15"/>
      <c r="J266" s="15"/>
      <c r="K266" s="15"/>
      <c r="L266" s="15"/>
      <c r="M266" s="15"/>
      <c r="N266" s="15"/>
    </row>
    <row r="267" spans="1:14" ht="12.75">
      <c r="A267" s="112"/>
      <c r="B267" s="112"/>
      <c r="C267" s="112"/>
      <c r="D267" s="112"/>
      <c r="E267" s="15"/>
      <c r="F267" s="15"/>
      <c r="G267" s="15"/>
      <c r="H267" s="15"/>
      <c r="I267" s="15"/>
      <c r="J267" s="15"/>
      <c r="K267" s="15"/>
      <c r="L267" s="15"/>
      <c r="M267" s="15"/>
      <c r="N267" s="15"/>
    </row>
    <row r="268" spans="1:14" ht="12.75">
      <c r="A268" s="112"/>
      <c r="B268" s="112"/>
      <c r="C268" s="112"/>
      <c r="D268" s="112"/>
      <c r="E268" s="15"/>
      <c r="F268" s="15"/>
      <c r="G268" s="15"/>
      <c r="H268" s="15"/>
      <c r="I268" s="15"/>
      <c r="J268" s="15"/>
      <c r="K268" s="15"/>
      <c r="L268" s="15"/>
      <c r="M268" s="15"/>
      <c r="N268" s="15"/>
    </row>
    <row r="269" spans="1:14" ht="12.75">
      <c r="A269" s="112"/>
      <c r="B269" s="112"/>
      <c r="C269" s="112"/>
      <c r="D269" s="112"/>
      <c r="E269" s="15"/>
      <c r="F269" s="15"/>
      <c r="G269" s="15"/>
      <c r="H269" s="15"/>
      <c r="I269" s="15"/>
      <c r="J269" s="15"/>
      <c r="K269" s="15"/>
      <c r="L269" s="15"/>
      <c r="M269" s="15"/>
      <c r="N269" s="15"/>
    </row>
    <row r="270" spans="1:14" ht="12.75">
      <c r="A270" s="112"/>
      <c r="B270" s="112"/>
      <c r="C270" s="112"/>
      <c r="D270" s="112"/>
      <c r="E270" s="15"/>
      <c r="F270" s="15"/>
      <c r="G270" s="15"/>
      <c r="H270" s="15"/>
      <c r="I270" s="15"/>
      <c r="J270" s="15"/>
      <c r="K270" s="15"/>
      <c r="L270" s="15"/>
      <c r="M270" s="15"/>
      <c r="N270" s="15"/>
    </row>
    <row r="271" spans="1:14" ht="12.75">
      <c r="A271" s="112"/>
      <c r="B271" s="112"/>
      <c r="C271" s="112"/>
      <c r="D271" s="112"/>
      <c r="E271" s="15"/>
      <c r="F271" s="15"/>
      <c r="G271" s="15"/>
      <c r="H271" s="15"/>
      <c r="I271" s="15"/>
      <c r="J271" s="15"/>
      <c r="K271" s="15"/>
      <c r="L271" s="15"/>
      <c r="M271" s="15"/>
      <c r="N271" s="15"/>
    </row>
    <row r="272" spans="1:14" ht="12.75">
      <c r="A272" s="112"/>
      <c r="B272" s="112"/>
      <c r="C272" s="112"/>
      <c r="D272" s="112"/>
      <c r="E272" s="15"/>
      <c r="F272" s="15"/>
      <c r="G272" s="15"/>
      <c r="H272" s="15"/>
      <c r="I272" s="15"/>
      <c r="J272" s="15"/>
      <c r="K272" s="15"/>
      <c r="L272" s="15"/>
      <c r="M272" s="15"/>
      <c r="N272" s="15"/>
    </row>
    <row r="273" spans="1:14" ht="12.75">
      <c r="A273" s="112"/>
      <c r="B273" s="112"/>
      <c r="C273" s="112"/>
      <c r="D273" s="112"/>
      <c r="E273" s="15"/>
      <c r="F273" s="15"/>
      <c r="G273" s="15"/>
      <c r="H273" s="15"/>
      <c r="I273" s="15"/>
      <c r="J273" s="15"/>
      <c r="K273" s="15"/>
      <c r="L273" s="15"/>
      <c r="M273" s="15"/>
      <c r="N273" s="15"/>
    </row>
    <row r="274" spans="1:14" ht="12.75">
      <c r="A274" s="112"/>
      <c r="B274" s="112"/>
      <c r="C274" s="112"/>
      <c r="D274" s="112"/>
      <c r="E274" s="15"/>
      <c r="F274" s="15"/>
      <c r="G274" s="15"/>
      <c r="H274" s="15"/>
      <c r="I274" s="15"/>
      <c r="J274" s="15"/>
      <c r="K274" s="15"/>
      <c r="L274" s="15"/>
      <c r="M274" s="15"/>
      <c r="N274" s="15"/>
    </row>
    <row r="275" spans="1:14" ht="12.75">
      <c r="A275" s="112"/>
      <c r="B275" s="112"/>
      <c r="C275" s="112"/>
      <c r="D275" s="112"/>
      <c r="E275" s="15"/>
      <c r="F275" s="15"/>
      <c r="G275" s="15"/>
      <c r="H275" s="15"/>
      <c r="I275" s="15"/>
      <c r="J275" s="15"/>
      <c r="K275" s="15"/>
      <c r="L275" s="15"/>
      <c r="M275" s="15"/>
      <c r="N275" s="15"/>
    </row>
    <row r="276" spans="1:14" ht="12.75">
      <c r="A276" s="112"/>
      <c r="B276" s="112"/>
      <c r="C276" s="112"/>
      <c r="D276" s="112"/>
      <c r="E276" s="15"/>
      <c r="F276" s="15"/>
      <c r="G276" s="15"/>
      <c r="H276" s="15"/>
      <c r="I276" s="15"/>
      <c r="J276" s="15"/>
      <c r="K276" s="15"/>
      <c r="L276" s="15"/>
      <c r="M276" s="15"/>
      <c r="N276" s="15"/>
    </row>
    <row r="277" spans="1:14" ht="12.75">
      <c r="A277" s="112"/>
      <c r="B277" s="112"/>
      <c r="C277" s="112"/>
      <c r="D277" s="112"/>
      <c r="E277" s="15"/>
      <c r="F277" s="15"/>
      <c r="G277" s="15"/>
      <c r="H277" s="15"/>
      <c r="I277" s="15"/>
      <c r="J277" s="15"/>
      <c r="K277" s="15"/>
      <c r="L277" s="15"/>
      <c r="M277" s="15"/>
      <c r="N277" s="15"/>
    </row>
    <row r="278" spans="1:14" ht="12.75">
      <c r="A278" s="112"/>
      <c r="B278" s="112"/>
      <c r="C278" s="112"/>
      <c r="D278" s="112"/>
      <c r="E278" s="15"/>
      <c r="F278" s="15"/>
      <c r="G278" s="15"/>
      <c r="H278" s="15"/>
      <c r="I278" s="15"/>
      <c r="J278" s="15"/>
      <c r="K278" s="15"/>
      <c r="L278" s="15"/>
      <c r="M278" s="15"/>
      <c r="N278" s="15"/>
    </row>
    <row r="279" spans="1:14" ht="12.75">
      <c r="A279" s="112"/>
      <c r="B279" s="112"/>
      <c r="C279" s="112"/>
      <c r="D279" s="112"/>
      <c r="E279" s="15"/>
      <c r="F279" s="15"/>
      <c r="G279" s="15"/>
      <c r="H279" s="15"/>
      <c r="I279" s="15"/>
      <c r="J279" s="15"/>
      <c r="K279" s="15"/>
      <c r="L279" s="15"/>
      <c r="M279" s="15"/>
      <c r="N279" s="15"/>
    </row>
    <row r="280" spans="1:14" ht="12.75">
      <c r="A280" s="112"/>
      <c r="B280" s="112"/>
      <c r="C280" s="112"/>
      <c r="D280" s="112"/>
      <c r="E280" s="15"/>
      <c r="F280" s="15"/>
      <c r="G280" s="15"/>
      <c r="H280" s="15"/>
      <c r="I280" s="15"/>
      <c r="J280" s="15"/>
      <c r="K280" s="15"/>
      <c r="L280" s="15"/>
      <c r="M280" s="15"/>
      <c r="N280" s="15"/>
    </row>
    <row r="281" spans="1:14" ht="12.75">
      <c r="A281" s="112"/>
      <c r="B281" s="112"/>
      <c r="C281" s="112"/>
      <c r="D281" s="112"/>
      <c r="E281" s="15"/>
      <c r="F281" s="15"/>
      <c r="G281" s="15"/>
      <c r="H281" s="15"/>
      <c r="I281" s="15"/>
      <c r="J281" s="15"/>
      <c r="K281" s="15"/>
      <c r="L281" s="15"/>
      <c r="M281" s="15"/>
      <c r="N281" s="15"/>
    </row>
    <row r="282" spans="1:14" ht="12.75">
      <c r="A282" s="112"/>
      <c r="B282" s="112"/>
      <c r="C282" s="112"/>
      <c r="D282" s="112"/>
      <c r="E282" s="15"/>
      <c r="F282" s="15"/>
      <c r="G282" s="15"/>
      <c r="H282" s="15"/>
      <c r="I282" s="15"/>
      <c r="J282" s="15"/>
      <c r="K282" s="15"/>
      <c r="L282" s="15"/>
      <c r="M282" s="15"/>
      <c r="N282" s="15"/>
    </row>
    <row r="283" spans="1:14" ht="12.75">
      <c r="A283" s="112"/>
      <c r="B283" s="112"/>
      <c r="C283" s="112"/>
      <c r="D283" s="112"/>
      <c r="E283" s="15"/>
      <c r="F283" s="15"/>
      <c r="G283" s="15"/>
      <c r="H283" s="15"/>
      <c r="I283" s="15"/>
      <c r="J283" s="15"/>
      <c r="K283" s="15"/>
      <c r="L283" s="15"/>
      <c r="M283" s="15"/>
      <c r="N283" s="15"/>
    </row>
    <row r="284" spans="1:14" ht="12.75">
      <c r="A284" s="112"/>
      <c r="B284" s="112"/>
      <c r="C284" s="112"/>
      <c r="D284" s="112"/>
      <c r="E284" s="15"/>
      <c r="F284" s="15"/>
      <c r="G284" s="15"/>
      <c r="H284" s="15"/>
      <c r="I284" s="15"/>
      <c r="J284" s="15"/>
      <c r="K284" s="15"/>
      <c r="L284" s="15"/>
      <c r="M284" s="15"/>
      <c r="N284" s="15"/>
    </row>
    <row r="285" spans="1:14" ht="12.75">
      <c r="A285" s="112"/>
      <c r="B285" s="112"/>
      <c r="C285" s="112"/>
      <c r="D285" s="112"/>
      <c r="E285" s="15"/>
      <c r="F285" s="15"/>
      <c r="G285" s="15"/>
      <c r="H285" s="15"/>
      <c r="I285" s="15"/>
      <c r="J285" s="15"/>
      <c r="K285" s="15"/>
      <c r="L285" s="15"/>
      <c r="M285" s="15"/>
      <c r="N285" s="15"/>
    </row>
    <row r="286" spans="1:14" ht="12.75">
      <c r="A286" s="112"/>
      <c r="B286" s="112"/>
      <c r="C286" s="112"/>
      <c r="D286" s="112"/>
      <c r="E286" s="15"/>
      <c r="F286" s="15"/>
      <c r="G286" s="15"/>
      <c r="H286" s="15"/>
      <c r="I286" s="15"/>
      <c r="J286" s="15"/>
      <c r="K286" s="15"/>
      <c r="L286" s="15"/>
      <c r="M286" s="15"/>
      <c r="N286" s="15"/>
    </row>
    <row r="287" spans="1:14" ht="12.75">
      <c r="A287" s="112"/>
      <c r="B287" s="112"/>
      <c r="C287" s="112"/>
      <c r="D287" s="112"/>
      <c r="E287" s="15"/>
      <c r="F287" s="15"/>
      <c r="G287" s="15"/>
      <c r="H287" s="15"/>
      <c r="I287" s="15"/>
      <c r="J287" s="15"/>
      <c r="K287" s="15"/>
      <c r="L287" s="15"/>
      <c r="M287" s="15"/>
      <c r="N287" s="15"/>
    </row>
    <row r="288" spans="1:14" ht="12.75">
      <c r="A288" s="112"/>
      <c r="B288" s="112"/>
      <c r="C288" s="112"/>
      <c r="D288" s="112"/>
      <c r="E288" s="15"/>
      <c r="F288" s="15"/>
      <c r="G288" s="15"/>
      <c r="H288" s="15"/>
      <c r="I288" s="15"/>
      <c r="J288" s="15"/>
      <c r="K288" s="15"/>
      <c r="L288" s="15"/>
      <c r="M288" s="15"/>
      <c r="N288" s="15"/>
    </row>
    <row r="289" spans="1:14" ht="12.75">
      <c r="A289" s="112"/>
      <c r="B289" s="112"/>
      <c r="C289" s="112"/>
      <c r="D289" s="112"/>
      <c r="E289" s="15"/>
      <c r="F289" s="15"/>
      <c r="G289" s="15"/>
      <c r="H289" s="15"/>
      <c r="I289" s="15"/>
      <c r="J289" s="15"/>
      <c r="K289" s="15"/>
      <c r="L289" s="15"/>
      <c r="M289" s="15"/>
      <c r="N289" s="15"/>
    </row>
    <row r="290" spans="1:14" ht="12.75">
      <c r="A290" s="112"/>
      <c r="B290" s="112"/>
      <c r="C290" s="112"/>
      <c r="D290" s="112"/>
      <c r="E290" s="15"/>
      <c r="F290" s="15"/>
      <c r="G290" s="15"/>
      <c r="H290" s="15"/>
      <c r="I290" s="15"/>
      <c r="J290" s="15"/>
      <c r="K290" s="15"/>
      <c r="L290" s="15"/>
      <c r="M290" s="15"/>
      <c r="N290" s="15"/>
    </row>
    <row r="291" spans="1:14" ht="12.75">
      <c r="A291" s="112"/>
      <c r="B291" s="112"/>
      <c r="C291" s="112"/>
      <c r="D291" s="112"/>
      <c r="E291" s="15"/>
      <c r="F291" s="15"/>
      <c r="G291" s="15"/>
      <c r="H291" s="15"/>
      <c r="I291" s="15"/>
      <c r="J291" s="15"/>
      <c r="K291" s="15"/>
      <c r="L291" s="15"/>
      <c r="M291" s="15"/>
      <c r="N291" s="15"/>
    </row>
    <row r="292" spans="1:14" ht="12.75">
      <c r="A292" s="112"/>
      <c r="B292" s="112"/>
      <c r="C292" s="112"/>
      <c r="D292" s="112"/>
      <c r="E292" s="15"/>
      <c r="F292" s="15"/>
      <c r="G292" s="15"/>
      <c r="H292" s="15"/>
      <c r="I292" s="15"/>
      <c r="J292" s="15"/>
      <c r="K292" s="15"/>
      <c r="L292" s="15"/>
      <c r="M292" s="15"/>
      <c r="N292" s="15"/>
    </row>
    <row r="293" spans="1:14" ht="12.75">
      <c r="A293" s="112"/>
      <c r="B293" s="112"/>
      <c r="C293" s="112"/>
      <c r="D293" s="112"/>
      <c r="E293" s="15"/>
      <c r="F293" s="15"/>
      <c r="G293" s="15"/>
      <c r="H293" s="15"/>
      <c r="I293" s="15"/>
      <c r="J293" s="15"/>
      <c r="K293" s="15"/>
      <c r="L293" s="15"/>
      <c r="M293" s="15"/>
      <c r="N293" s="15"/>
    </row>
    <row r="294" spans="1:14" ht="12.75">
      <c r="A294" s="112"/>
      <c r="B294" s="112"/>
      <c r="C294" s="112"/>
      <c r="D294" s="112"/>
      <c r="E294" s="15"/>
      <c r="F294" s="15"/>
      <c r="G294" s="15"/>
      <c r="H294" s="15"/>
      <c r="I294" s="15"/>
      <c r="J294" s="15"/>
      <c r="K294" s="15"/>
      <c r="L294" s="15"/>
      <c r="M294" s="15"/>
      <c r="N294" s="15"/>
    </row>
    <row r="295" spans="1:14" ht="12.75">
      <c r="A295" s="112"/>
      <c r="B295" s="112"/>
      <c r="C295" s="112"/>
      <c r="D295" s="112"/>
      <c r="E295" s="15"/>
      <c r="F295" s="15"/>
      <c r="G295" s="15"/>
      <c r="H295" s="15"/>
      <c r="I295" s="15"/>
      <c r="J295" s="15"/>
      <c r="K295" s="15"/>
      <c r="L295" s="15"/>
      <c r="M295" s="15"/>
      <c r="N295" s="15"/>
    </row>
    <row r="296" spans="1:14" ht="12.75">
      <c r="A296" s="112"/>
      <c r="B296" s="112"/>
      <c r="C296" s="112"/>
      <c r="D296" s="112"/>
      <c r="E296" s="15"/>
      <c r="F296" s="15"/>
      <c r="G296" s="15"/>
      <c r="H296" s="15"/>
      <c r="I296" s="15"/>
      <c r="J296" s="15"/>
      <c r="K296" s="15"/>
      <c r="L296" s="15"/>
      <c r="M296" s="15"/>
      <c r="N296" s="15"/>
    </row>
    <row r="297" spans="1:14" ht="12.75">
      <c r="A297" s="112"/>
      <c r="B297" s="112"/>
      <c r="C297" s="112"/>
      <c r="D297" s="112"/>
      <c r="E297" s="15"/>
      <c r="F297" s="15"/>
      <c r="G297" s="15"/>
      <c r="H297" s="15"/>
      <c r="I297" s="15"/>
      <c r="J297" s="15"/>
      <c r="K297" s="15"/>
      <c r="L297" s="15"/>
      <c r="M297" s="15"/>
      <c r="N297" s="15"/>
    </row>
    <row r="298" spans="1:14" ht="12.75">
      <c r="A298" s="112"/>
      <c r="B298" s="112"/>
      <c r="C298" s="112"/>
      <c r="D298" s="112"/>
      <c r="E298" s="15"/>
      <c r="F298" s="15"/>
      <c r="G298" s="15"/>
      <c r="H298" s="15"/>
      <c r="I298" s="15"/>
      <c r="J298" s="15"/>
      <c r="K298" s="15"/>
      <c r="L298" s="15"/>
      <c r="M298" s="15"/>
      <c r="N298" s="15"/>
    </row>
    <row r="299" spans="1:14" ht="12.75">
      <c r="A299" s="112"/>
      <c r="B299" s="112"/>
      <c r="C299" s="112"/>
      <c r="D299" s="112"/>
      <c r="E299" s="15"/>
      <c r="F299" s="15"/>
      <c r="G299" s="15"/>
      <c r="H299" s="15"/>
      <c r="I299" s="15"/>
      <c r="J299" s="15"/>
      <c r="K299" s="15"/>
      <c r="L299" s="15"/>
      <c r="M299" s="15"/>
      <c r="N299" s="15"/>
    </row>
    <row r="300" spans="1:14" ht="12.75">
      <c r="A300" s="112"/>
      <c r="B300" s="112"/>
      <c r="C300" s="112"/>
      <c r="D300" s="112"/>
      <c r="E300" s="15"/>
      <c r="F300" s="15"/>
      <c r="G300" s="15"/>
      <c r="H300" s="15"/>
      <c r="I300" s="15"/>
      <c r="J300" s="15"/>
      <c r="K300" s="15"/>
      <c r="L300" s="15"/>
      <c r="M300" s="15"/>
      <c r="N300" s="15"/>
    </row>
    <row r="301" spans="1:14" ht="12.75">
      <c r="A301" s="112"/>
      <c r="B301" s="112"/>
      <c r="C301" s="112"/>
      <c r="D301" s="112"/>
      <c r="E301" s="15"/>
      <c r="F301" s="15"/>
      <c r="G301" s="15"/>
      <c r="H301" s="15"/>
      <c r="I301" s="15"/>
      <c r="J301" s="15"/>
      <c r="K301" s="15"/>
      <c r="L301" s="15"/>
      <c r="M301" s="15"/>
      <c r="N301" s="15"/>
    </row>
    <row r="302" spans="1:14" ht="12.75">
      <c r="A302" s="112"/>
      <c r="B302" s="112"/>
      <c r="C302" s="112"/>
      <c r="D302" s="112"/>
      <c r="E302" s="15"/>
      <c r="F302" s="15"/>
      <c r="G302" s="15"/>
      <c r="H302" s="15"/>
      <c r="I302" s="15"/>
      <c r="J302" s="15"/>
      <c r="K302" s="15"/>
      <c r="L302" s="15"/>
      <c r="M302" s="15"/>
      <c r="N302" s="15"/>
    </row>
    <row r="303" spans="1:14" ht="12.75">
      <c r="A303" s="112"/>
      <c r="B303" s="112"/>
      <c r="C303" s="112"/>
      <c r="D303" s="112"/>
      <c r="E303" s="15"/>
      <c r="F303" s="15"/>
      <c r="G303" s="15"/>
      <c r="H303" s="15"/>
      <c r="I303" s="15"/>
      <c r="J303" s="15"/>
      <c r="K303" s="15"/>
      <c r="L303" s="15"/>
      <c r="M303" s="15"/>
      <c r="N303" s="15"/>
    </row>
    <row r="304" spans="1:14" ht="12.75">
      <c r="A304" s="112"/>
      <c r="B304" s="112"/>
      <c r="C304" s="112"/>
      <c r="D304" s="112"/>
      <c r="E304" s="15"/>
      <c r="F304" s="15"/>
      <c r="G304" s="15"/>
      <c r="H304" s="15"/>
      <c r="I304" s="15"/>
      <c r="J304" s="15"/>
      <c r="K304" s="15"/>
      <c r="L304" s="15"/>
      <c r="M304" s="15"/>
      <c r="N304" s="15"/>
    </row>
    <row r="305" spans="1:14" ht="12.75">
      <c r="A305" s="112"/>
      <c r="B305" s="112"/>
      <c r="C305" s="112"/>
      <c r="D305" s="112"/>
      <c r="E305" s="15"/>
      <c r="F305" s="15"/>
      <c r="G305" s="15"/>
      <c r="H305" s="15"/>
      <c r="I305" s="15"/>
      <c r="J305" s="15"/>
      <c r="K305" s="15"/>
      <c r="L305" s="15"/>
      <c r="M305" s="15"/>
      <c r="N305" s="15"/>
    </row>
    <row r="306" spans="1:14" ht="12.75">
      <c r="A306" s="112"/>
      <c r="B306" s="112"/>
      <c r="C306" s="112"/>
      <c r="D306" s="112"/>
      <c r="E306" s="15"/>
      <c r="F306" s="15"/>
      <c r="G306" s="15"/>
      <c r="H306" s="15"/>
      <c r="I306" s="15"/>
      <c r="J306" s="15"/>
      <c r="K306" s="15"/>
      <c r="L306" s="15"/>
      <c r="M306" s="15"/>
      <c r="N306" s="15"/>
    </row>
    <row r="307" spans="1:14" ht="12.75">
      <c r="A307" s="112"/>
      <c r="B307" s="112"/>
      <c r="C307" s="112"/>
      <c r="D307" s="112"/>
      <c r="E307" s="15"/>
      <c r="F307" s="15"/>
      <c r="G307" s="15"/>
      <c r="H307" s="15"/>
      <c r="I307" s="15"/>
      <c r="J307" s="15"/>
      <c r="K307" s="15"/>
      <c r="L307" s="15"/>
      <c r="M307" s="15"/>
      <c r="N307" s="15"/>
    </row>
    <row r="308" spans="1:14" ht="12.75">
      <c r="A308" s="112"/>
      <c r="B308" s="112"/>
      <c r="C308" s="112"/>
      <c r="D308" s="112"/>
      <c r="E308" s="15"/>
      <c r="F308" s="15"/>
      <c r="G308" s="15"/>
      <c r="H308" s="15"/>
      <c r="I308" s="15"/>
      <c r="J308" s="15"/>
      <c r="K308" s="15"/>
      <c r="L308" s="15"/>
      <c r="M308" s="15"/>
      <c r="N308" s="15"/>
    </row>
    <row r="309" spans="1:14" ht="12.75">
      <c r="A309" s="112"/>
      <c r="B309" s="112"/>
      <c r="C309" s="112"/>
      <c r="D309" s="112"/>
      <c r="E309" s="15"/>
      <c r="F309" s="15"/>
      <c r="G309" s="15"/>
      <c r="H309" s="15"/>
      <c r="I309" s="15"/>
      <c r="J309" s="15"/>
      <c r="K309" s="15"/>
      <c r="L309" s="15"/>
      <c r="M309" s="15"/>
      <c r="N309" s="15"/>
    </row>
    <row r="310" spans="1:14" ht="12.75">
      <c r="A310" s="112"/>
      <c r="B310" s="112"/>
      <c r="C310" s="112"/>
      <c r="D310" s="112"/>
      <c r="E310" s="15"/>
      <c r="F310" s="15"/>
      <c r="G310" s="15"/>
      <c r="H310" s="15"/>
      <c r="I310" s="15"/>
      <c r="J310" s="15"/>
      <c r="K310" s="15"/>
      <c r="L310" s="15"/>
      <c r="M310" s="15"/>
      <c r="N310" s="15"/>
    </row>
    <row r="311" spans="1:14" ht="12.75">
      <c r="A311" s="112"/>
      <c r="B311" s="112"/>
      <c r="C311" s="112"/>
      <c r="D311" s="112"/>
      <c r="E311" s="15"/>
      <c r="F311" s="15"/>
      <c r="G311" s="15"/>
      <c r="H311" s="15"/>
      <c r="I311" s="15"/>
      <c r="J311" s="15"/>
      <c r="K311" s="15"/>
      <c r="L311" s="15"/>
      <c r="M311" s="15"/>
      <c r="N311" s="15"/>
    </row>
    <row r="312" spans="1:14" ht="12.75">
      <c r="A312" s="112"/>
      <c r="B312" s="112"/>
      <c r="C312" s="112"/>
      <c r="D312" s="112"/>
      <c r="E312" s="15"/>
      <c r="F312" s="15"/>
      <c r="G312" s="15"/>
      <c r="H312" s="15"/>
      <c r="I312" s="15"/>
      <c r="J312" s="15"/>
      <c r="K312" s="15"/>
      <c r="L312" s="15"/>
      <c r="M312" s="15"/>
      <c r="N312" s="15"/>
    </row>
    <row r="313" spans="1:14" ht="12.75">
      <c r="A313" s="112"/>
      <c r="B313" s="112"/>
      <c r="C313" s="112"/>
      <c r="D313" s="112"/>
      <c r="E313" s="15"/>
      <c r="F313" s="15"/>
      <c r="G313" s="15"/>
      <c r="H313" s="15"/>
      <c r="I313" s="15"/>
      <c r="J313" s="15"/>
      <c r="K313" s="15"/>
      <c r="L313" s="15"/>
      <c r="M313" s="15"/>
      <c r="N313" s="15"/>
    </row>
    <row r="314" spans="1:14" ht="12.75">
      <c r="A314" s="112"/>
      <c r="B314" s="112"/>
      <c r="C314" s="112"/>
      <c r="D314" s="112"/>
      <c r="E314" s="15"/>
      <c r="F314" s="15"/>
      <c r="G314" s="15"/>
      <c r="H314" s="15"/>
      <c r="I314" s="15"/>
      <c r="J314" s="15"/>
      <c r="K314" s="15"/>
      <c r="L314" s="15"/>
      <c r="M314" s="15"/>
      <c r="N314" s="15"/>
    </row>
    <row r="315" spans="1:14" ht="12.75">
      <c r="A315" s="112"/>
      <c r="B315" s="112"/>
      <c r="C315" s="112"/>
      <c r="D315" s="112"/>
      <c r="E315" s="15"/>
      <c r="F315" s="15"/>
      <c r="G315" s="15"/>
      <c r="H315" s="15"/>
      <c r="I315" s="15"/>
      <c r="J315" s="15"/>
      <c r="K315" s="15"/>
      <c r="L315" s="15"/>
      <c r="M315" s="15"/>
      <c r="N315" s="15"/>
    </row>
    <row r="316" spans="1:14" ht="12.75">
      <c r="A316" s="112"/>
      <c r="B316" s="112"/>
      <c r="C316" s="112"/>
      <c r="D316" s="112"/>
      <c r="E316" s="15"/>
      <c r="F316" s="15"/>
      <c r="G316" s="15"/>
      <c r="H316" s="15"/>
      <c r="I316" s="15"/>
      <c r="J316" s="15"/>
      <c r="K316" s="15"/>
      <c r="L316" s="15"/>
      <c r="M316" s="15"/>
      <c r="N316" s="15"/>
    </row>
    <row r="317" spans="1:14" ht="12.75">
      <c r="A317" s="112"/>
      <c r="B317" s="112"/>
      <c r="C317" s="112"/>
      <c r="D317" s="112"/>
      <c r="E317" s="15"/>
      <c r="F317" s="15"/>
      <c r="G317" s="15"/>
      <c r="H317" s="15"/>
      <c r="I317" s="15"/>
      <c r="J317" s="15"/>
      <c r="K317" s="15"/>
      <c r="L317" s="15"/>
      <c r="M317" s="15"/>
      <c r="N317" s="15"/>
    </row>
    <row r="318" spans="1:14" ht="12.75">
      <c r="A318" s="112"/>
      <c r="B318" s="112"/>
      <c r="C318" s="112"/>
      <c r="D318" s="112"/>
      <c r="E318" s="15"/>
      <c r="F318" s="15"/>
      <c r="G318" s="15"/>
      <c r="H318" s="15"/>
      <c r="I318" s="15"/>
      <c r="J318" s="15"/>
      <c r="K318" s="15"/>
      <c r="L318" s="15"/>
      <c r="M318" s="15"/>
      <c r="N318" s="15"/>
    </row>
    <row r="319" spans="1:14" ht="12.75">
      <c r="A319" s="112"/>
      <c r="B319" s="112"/>
      <c r="C319" s="112"/>
      <c r="D319" s="112"/>
      <c r="E319" s="15"/>
      <c r="F319" s="15"/>
      <c r="G319" s="15"/>
      <c r="H319" s="15"/>
      <c r="I319" s="15"/>
      <c r="J319" s="15"/>
      <c r="K319" s="15"/>
      <c r="L319" s="15"/>
      <c r="M319" s="15"/>
      <c r="N319" s="15"/>
    </row>
    <row r="320" spans="1:14" ht="12.75">
      <c r="A320" s="112"/>
      <c r="B320" s="112"/>
      <c r="C320" s="112"/>
      <c r="D320" s="112"/>
      <c r="E320" s="15"/>
      <c r="F320" s="15"/>
      <c r="G320" s="15"/>
      <c r="H320" s="15"/>
      <c r="I320" s="15"/>
      <c r="J320" s="15"/>
      <c r="K320" s="15"/>
      <c r="L320" s="15"/>
      <c r="M320" s="15"/>
      <c r="N320" s="15"/>
    </row>
    <row r="321" spans="1:14" ht="12.75">
      <c r="A321" s="112"/>
      <c r="B321" s="112"/>
      <c r="C321" s="112"/>
      <c r="D321" s="112"/>
      <c r="E321" s="15"/>
      <c r="F321" s="15"/>
      <c r="G321" s="15"/>
      <c r="H321" s="15"/>
      <c r="I321" s="15"/>
      <c r="J321" s="15"/>
      <c r="K321" s="15"/>
      <c r="L321" s="15"/>
      <c r="M321" s="15"/>
      <c r="N321" s="15"/>
    </row>
    <row r="322" spans="1:14" ht="12.75">
      <c r="A322" s="112"/>
      <c r="B322" s="112"/>
      <c r="C322" s="112"/>
      <c r="D322" s="112"/>
      <c r="E322" s="15"/>
      <c r="F322" s="15"/>
      <c r="G322" s="15"/>
      <c r="H322" s="15"/>
      <c r="I322" s="15"/>
      <c r="J322" s="15"/>
      <c r="K322" s="15"/>
      <c r="L322" s="15"/>
      <c r="M322" s="15"/>
      <c r="N322" s="15"/>
    </row>
    <row r="323" spans="1:14" ht="12.75">
      <c r="A323" s="112"/>
      <c r="B323" s="112"/>
      <c r="C323" s="112"/>
      <c r="D323" s="112"/>
      <c r="E323" s="15"/>
      <c r="F323" s="15"/>
      <c r="G323" s="15"/>
      <c r="H323" s="15"/>
      <c r="I323" s="15"/>
      <c r="J323" s="15"/>
      <c r="K323" s="15"/>
      <c r="L323" s="15"/>
      <c r="M323" s="15"/>
      <c r="N323" s="15"/>
    </row>
    <row r="324" spans="1:14" ht="12.75">
      <c r="A324" s="112"/>
      <c r="B324" s="112"/>
      <c r="C324" s="112"/>
      <c r="D324" s="112"/>
      <c r="E324" s="15"/>
      <c r="F324" s="15"/>
      <c r="G324" s="15"/>
      <c r="H324" s="15"/>
      <c r="I324" s="15"/>
      <c r="J324" s="15"/>
      <c r="K324" s="15"/>
      <c r="L324" s="15"/>
      <c r="M324" s="15"/>
      <c r="N324" s="15"/>
    </row>
    <row r="325" spans="1:14" ht="12.75">
      <c r="A325" s="112"/>
      <c r="B325" s="112"/>
      <c r="C325" s="112"/>
      <c r="D325" s="112"/>
      <c r="E325" s="15"/>
      <c r="F325" s="15"/>
      <c r="G325" s="15"/>
      <c r="H325" s="15"/>
      <c r="I325" s="15"/>
      <c r="J325" s="15"/>
      <c r="K325" s="15"/>
      <c r="L325" s="15"/>
      <c r="M325" s="15"/>
      <c r="N325" s="15"/>
    </row>
    <row r="326" spans="1:14" ht="12.75">
      <c r="A326" s="112"/>
      <c r="B326" s="112"/>
      <c r="C326" s="112"/>
      <c r="D326" s="112"/>
      <c r="E326" s="15"/>
      <c r="F326" s="15"/>
      <c r="G326" s="15"/>
      <c r="H326" s="15"/>
      <c r="I326" s="15"/>
      <c r="J326" s="15"/>
      <c r="K326" s="15"/>
      <c r="L326" s="15"/>
      <c r="M326" s="15"/>
      <c r="N326" s="15"/>
    </row>
    <row r="327" spans="1:14" ht="12.75">
      <c r="A327" s="112"/>
      <c r="B327" s="112"/>
      <c r="C327" s="112"/>
      <c r="D327" s="112"/>
      <c r="E327" s="15"/>
      <c r="F327" s="15"/>
      <c r="G327" s="15"/>
      <c r="H327" s="15"/>
      <c r="I327" s="15"/>
      <c r="J327" s="15"/>
      <c r="K327" s="15"/>
      <c r="L327" s="15"/>
      <c r="M327" s="15"/>
      <c r="N327" s="15"/>
    </row>
    <row r="328" spans="1:14" ht="12.75">
      <c r="A328" s="112"/>
      <c r="B328" s="112"/>
      <c r="C328" s="112"/>
      <c r="D328" s="112"/>
      <c r="E328" s="15"/>
      <c r="F328" s="15"/>
      <c r="G328" s="15"/>
      <c r="H328" s="15"/>
      <c r="I328" s="15"/>
      <c r="J328" s="15"/>
      <c r="K328" s="15"/>
      <c r="L328" s="15"/>
      <c r="M328" s="15"/>
      <c r="N328" s="15"/>
    </row>
    <row r="329" spans="1:14" ht="12.75">
      <c r="A329" s="112"/>
      <c r="B329" s="112"/>
      <c r="C329" s="112"/>
      <c r="D329" s="112"/>
      <c r="E329" s="15"/>
      <c r="F329" s="15"/>
      <c r="G329" s="15"/>
      <c r="H329" s="15"/>
      <c r="I329" s="15"/>
      <c r="J329" s="15"/>
      <c r="K329" s="15"/>
      <c r="L329" s="15"/>
      <c r="M329" s="15"/>
      <c r="N329" s="15"/>
    </row>
    <row r="330" spans="1:14" ht="12.75">
      <c r="A330" s="112"/>
      <c r="B330" s="112"/>
      <c r="C330" s="112"/>
      <c r="D330" s="112"/>
      <c r="E330" s="15"/>
      <c r="F330" s="15"/>
      <c r="G330" s="15"/>
      <c r="H330" s="15"/>
      <c r="I330" s="15"/>
      <c r="J330" s="15"/>
      <c r="K330" s="15"/>
      <c r="L330" s="15"/>
      <c r="M330" s="15"/>
      <c r="N330" s="15"/>
    </row>
    <row r="331" spans="1:14" ht="12.75">
      <c r="A331" s="112"/>
      <c r="B331" s="112"/>
      <c r="C331" s="112"/>
      <c r="D331" s="112"/>
      <c r="E331" s="15"/>
      <c r="F331" s="15"/>
      <c r="G331" s="15"/>
      <c r="H331" s="15"/>
      <c r="I331" s="15"/>
      <c r="J331" s="15"/>
      <c r="K331" s="15"/>
      <c r="L331" s="15"/>
      <c r="M331" s="15"/>
      <c r="N331" s="15"/>
    </row>
    <row r="332" spans="1:14" ht="12.75">
      <c r="A332" s="112"/>
      <c r="B332" s="112"/>
      <c r="C332" s="112"/>
      <c r="D332" s="112"/>
      <c r="E332" s="15"/>
      <c r="F332" s="15"/>
      <c r="G332" s="15"/>
      <c r="H332" s="15"/>
      <c r="I332" s="15"/>
      <c r="J332" s="15"/>
      <c r="K332" s="15"/>
      <c r="L332" s="15"/>
      <c r="M332" s="15"/>
      <c r="N332" s="15"/>
    </row>
    <row r="333" spans="1:14" ht="12.75">
      <c r="A333" s="112"/>
      <c r="B333" s="112"/>
      <c r="C333" s="112"/>
      <c r="D333" s="112"/>
      <c r="E333" s="15"/>
      <c r="F333" s="15"/>
      <c r="G333" s="15"/>
      <c r="H333" s="15"/>
      <c r="I333" s="15"/>
      <c r="J333" s="15"/>
      <c r="K333" s="15"/>
      <c r="L333" s="15"/>
      <c r="M333" s="15"/>
      <c r="N333" s="15"/>
    </row>
    <row r="334" spans="1:14" ht="12.75">
      <c r="A334" s="112"/>
      <c r="B334" s="112"/>
      <c r="C334" s="112"/>
      <c r="D334" s="112"/>
      <c r="E334" s="15"/>
      <c r="F334" s="15"/>
      <c r="G334" s="15"/>
      <c r="H334" s="15"/>
      <c r="I334" s="15"/>
      <c r="J334" s="15"/>
      <c r="K334" s="15"/>
      <c r="L334" s="15"/>
      <c r="M334" s="15"/>
      <c r="N334" s="15"/>
    </row>
    <row r="335" spans="1:14" ht="12.75">
      <c r="A335" s="112"/>
      <c r="B335" s="112"/>
      <c r="C335" s="112"/>
      <c r="D335" s="112"/>
      <c r="E335" s="15"/>
      <c r="F335" s="15"/>
      <c r="G335" s="15"/>
      <c r="H335" s="15"/>
      <c r="I335" s="15"/>
      <c r="J335" s="15"/>
      <c r="K335" s="15"/>
      <c r="L335" s="15"/>
      <c r="M335" s="15"/>
      <c r="N335" s="15"/>
    </row>
    <row r="336" spans="1:14" ht="12.75">
      <c r="A336" s="112"/>
      <c r="B336" s="112"/>
      <c r="C336" s="112"/>
      <c r="D336" s="112"/>
      <c r="E336" s="15"/>
      <c r="F336" s="15"/>
      <c r="G336" s="15"/>
      <c r="H336" s="15"/>
      <c r="I336" s="15"/>
      <c r="J336" s="15"/>
      <c r="K336" s="15"/>
      <c r="L336" s="15"/>
      <c r="M336" s="15"/>
      <c r="N336" s="15"/>
    </row>
    <row r="337" spans="1:14" ht="12.75">
      <c r="A337" s="112"/>
      <c r="B337" s="112"/>
      <c r="C337" s="112"/>
      <c r="D337" s="112"/>
      <c r="E337" s="15"/>
      <c r="F337" s="15"/>
      <c r="G337" s="15"/>
      <c r="H337" s="15"/>
      <c r="I337" s="15"/>
      <c r="J337" s="15"/>
      <c r="K337" s="15"/>
      <c r="L337" s="15"/>
      <c r="M337" s="15"/>
      <c r="N337" s="15"/>
    </row>
    <row r="338" spans="1:14" ht="12.75">
      <c r="A338" s="112"/>
      <c r="B338" s="112"/>
      <c r="C338" s="112"/>
      <c r="D338" s="112"/>
      <c r="E338" s="15"/>
      <c r="F338" s="15"/>
      <c r="G338" s="15"/>
      <c r="H338" s="15"/>
      <c r="I338" s="15"/>
      <c r="J338" s="15"/>
      <c r="K338" s="15"/>
      <c r="L338" s="15"/>
      <c r="M338" s="15"/>
      <c r="N338" s="15"/>
    </row>
    <row r="339" spans="1:14" ht="12.75">
      <c r="A339" s="112"/>
      <c r="B339" s="112"/>
      <c r="C339" s="112"/>
      <c r="D339" s="112"/>
      <c r="E339" s="15"/>
      <c r="F339" s="15"/>
      <c r="G339" s="15"/>
      <c r="H339" s="15"/>
      <c r="I339" s="15"/>
      <c r="J339" s="15"/>
      <c r="K339" s="15"/>
      <c r="L339" s="15"/>
      <c r="M339" s="15"/>
      <c r="N339" s="15"/>
    </row>
    <row r="340" spans="1:14" ht="12.75">
      <c r="A340" s="112"/>
      <c r="B340" s="112"/>
      <c r="C340" s="112"/>
      <c r="D340" s="112"/>
      <c r="E340" s="15"/>
      <c r="F340" s="15"/>
      <c r="G340" s="15"/>
      <c r="H340" s="15"/>
      <c r="I340" s="15"/>
      <c r="J340" s="15"/>
      <c r="K340" s="15"/>
      <c r="L340" s="15"/>
      <c r="M340" s="15"/>
      <c r="N340" s="15"/>
    </row>
    <row r="341" spans="1:14" ht="12.75">
      <c r="A341" s="112"/>
      <c r="B341" s="112"/>
      <c r="C341" s="112"/>
      <c r="D341" s="112"/>
      <c r="E341" s="15"/>
      <c r="F341" s="15"/>
      <c r="G341" s="15"/>
      <c r="H341" s="15"/>
      <c r="I341" s="15"/>
      <c r="J341" s="15"/>
      <c r="K341" s="15"/>
      <c r="L341" s="15"/>
      <c r="M341" s="15"/>
      <c r="N341" s="15"/>
    </row>
    <row r="342" spans="1:14" ht="12.75">
      <c r="A342" s="112"/>
      <c r="B342" s="112"/>
      <c r="C342" s="112"/>
      <c r="D342" s="112"/>
      <c r="E342" s="15"/>
      <c r="F342" s="15"/>
      <c r="G342" s="15"/>
      <c r="H342" s="15"/>
      <c r="I342" s="15"/>
      <c r="J342" s="15"/>
      <c r="K342" s="15"/>
      <c r="L342" s="15"/>
      <c r="M342" s="15"/>
      <c r="N342" s="15"/>
    </row>
    <row r="343" spans="1:14" ht="12.75">
      <c r="A343" s="112"/>
      <c r="B343" s="112"/>
      <c r="C343" s="112"/>
      <c r="D343" s="112"/>
      <c r="E343" s="15"/>
      <c r="F343" s="15"/>
      <c r="G343" s="15"/>
      <c r="H343" s="15"/>
      <c r="I343" s="15"/>
      <c r="J343" s="15"/>
      <c r="K343" s="15"/>
      <c r="L343" s="15"/>
      <c r="M343" s="15"/>
      <c r="N343" s="15"/>
    </row>
    <row r="344" spans="1:14" ht="12.75">
      <c r="A344" s="112"/>
      <c r="B344" s="112"/>
      <c r="C344" s="112"/>
      <c r="D344" s="112"/>
      <c r="E344" s="15"/>
      <c r="F344" s="15"/>
      <c r="G344" s="15"/>
      <c r="H344" s="15"/>
      <c r="I344" s="15"/>
      <c r="J344" s="15"/>
      <c r="K344" s="15"/>
      <c r="L344" s="15"/>
      <c r="M344" s="15"/>
      <c r="N344" s="15"/>
    </row>
    <row r="345" spans="1:14" ht="12.75">
      <c r="A345" s="112"/>
      <c r="B345" s="112"/>
      <c r="C345" s="112"/>
      <c r="D345" s="112"/>
      <c r="E345" s="15"/>
      <c r="F345" s="15"/>
      <c r="G345" s="15"/>
      <c r="H345" s="15"/>
      <c r="I345" s="15"/>
      <c r="J345" s="15"/>
      <c r="K345" s="15"/>
      <c r="L345" s="15"/>
      <c r="M345" s="15"/>
      <c r="N345" s="15"/>
    </row>
    <row r="346" spans="1:14" ht="12.75">
      <c r="A346" s="112"/>
      <c r="B346" s="112"/>
      <c r="C346" s="112"/>
      <c r="D346" s="112"/>
      <c r="E346" s="15"/>
      <c r="F346" s="15"/>
      <c r="G346" s="15"/>
      <c r="H346" s="15"/>
      <c r="I346" s="15"/>
      <c r="J346" s="15"/>
      <c r="K346" s="15"/>
      <c r="L346" s="15"/>
      <c r="M346" s="15"/>
      <c r="N346" s="15"/>
    </row>
    <row r="347" spans="1:14" ht="12.75">
      <c r="A347" s="112"/>
      <c r="B347" s="112"/>
      <c r="C347" s="112"/>
      <c r="D347" s="112"/>
      <c r="E347" s="15"/>
      <c r="F347" s="15"/>
      <c r="G347" s="15"/>
      <c r="H347" s="15"/>
      <c r="I347" s="15"/>
      <c r="J347" s="15"/>
      <c r="K347" s="15"/>
      <c r="L347" s="15"/>
      <c r="M347" s="15"/>
      <c r="N347" s="15"/>
    </row>
    <row r="348" spans="1:14" ht="12.75">
      <c r="A348" s="112"/>
      <c r="B348" s="112"/>
      <c r="C348" s="112"/>
      <c r="D348" s="112"/>
      <c r="E348" s="15"/>
      <c r="F348" s="15"/>
      <c r="G348" s="15"/>
      <c r="H348" s="15"/>
      <c r="I348" s="15"/>
      <c r="J348" s="15"/>
      <c r="K348" s="15"/>
      <c r="L348" s="15"/>
      <c r="M348" s="15"/>
      <c r="N348" s="15"/>
    </row>
    <row r="349" spans="1:14" ht="12.75">
      <c r="A349" s="112"/>
      <c r="B349" s="112"/>
      <c r="C349" s="112"/>
      <c r="D349" s="112"/>
      <c r="E349" s="15"/>
      <c r="F349" s="15"/>
      <c r="G349" s="15"/>
      <c r="H349" s="15"/>
      <c r="I349" s="15"/>
      <c r="J349" s="15"/>
      <c r="K349" s="15"/>
      <c r="L349" s="15"/>
      <c r="M349" s="15"/>
      <c r="N349" s="15"/>
    </row>
    <row r="350" spans="1:14" ht="12.75">
      <c r="A350" s="112"/>
      <c r="B350" s="112"/>
      <c r="C350" s="112"/>
      <c r="D350" s="112"/>
      <c r="E350" s="15"/>
      <c r="F350" s="15"/>
      <c r="G350" s="15"/>
      <c r="H350" s="15"/>
      <c r="I350" s="15"/>
      <c r="J350" s="15"/>
      <c r="K350" s="15"/>
      <c r="L350" s="15"/>
      <c r="M350" s="15"/>
      <c r="N350" s="15"/>
    </row>
    <row r="351" spans="1:14" ht="12.75">
      <c r="A351" s="112"/>
      <c r="B351" s="112"/>
      <c r="C351" s="112"/>
      <c r="D351" s="112"/>
      <c r="E351" s="15"/>
      <c r="F351" s="15"/>
      <c r="G351" s="15"/>
      <c r="H351" s="15"/>
      <c r="I351" s="15"/>
      <c r="J351" s="15"/>
      <c r="K351" s="15"/>
      <c r="L351" s="15"/>
      <c r="M351" s="15"/>
      <c r="N351" s="15"/>
    </row>
    <row r="352" spans="1:14" ht="12.75">
      <c r="A352" s="112"/>
      <c r="B352" s="112"/>
      <c r="C352" s="112"/>
      <c r="D352" s="112"/>
      <c r="E352" s="15"/>
      <c r="F352" s="15"/>
      <c r="G352" s="15"/>
      <c r="H352" s="15"/>
      <c r="I352" s="15"/>
      <c r="J352" s="15"/>
      <c r="K352" s="15"/>
      <c r="L352" s="15"/>
      <c r="M352" s="15"/>
      <c r="N352" s="15"/>
    </row>
    <row r="353" spans="1:14" ht="12.75">
      <c r="A353" s="112"/>
      <c r="B353" s="112"/>
      <c r="C353" s="112"/>
      <c r="D353" s="112"/>
      <c r="E353" s="15"/>
      <c r="F353" s="15"/>
      <c r="G353" s="15"/>
      <c r="H353" s="15"/>
      <c r="I353" s="15"/>
      <c r="J353" s="15"/>
      <c r="K353" s="15"/>
      <c r="L353" s="15"/>
      <c r="M353" s="15"/>
      <c r="N353" s="15"/>
    </row>
    <row r="354" spans="1:14" ht="12.75">
      <c r="A354" s="112"/>
      <c r="B354" s="112"/>
      <c r="C354" s="112"/>
      <c r="D354" s="112"/>
      <c r="E354" s="15"/>
      <c r="F354" s="15"/>
      <c r="G354" s="15"/>
      <c r="H354" s="15"/>
      <c r="I354" s="15"/>
      <c r="J354" s="15"/>
      <c r="K354" s="15"/>
      <c r="L354" s="15"/>
      <c r="M354" s="15"/>
      <c r="N354" s="15"/>
    </row>
    <row r="355" spans="1:14" ht="12.75">
      <c r="A355" s="112"/>
      <c r="B355" s="112"/>
      <c r="C355" s="112"/>
      <c r="D355" s="112"/>
      <c r="E355" s="15"/>
      <c r="F355" s="15"/>
      <c r="G355" s="15"/>
      <c r="H355" s="15"/>
      <c r="I355" s="15"/>
      <c r="J355" s="15"/>
      <c r="K355" s="15"/>
      <c r="L355" s="15"/>
      <c r="M355" s="15"/>
      <c r="N355" s="15"/>
    </row>
    <row r="356" spans="1:14" ht="12.75">
      <c r="A356" s="112"/>
      <c r="B356" s="112"/>
      <c r="C356" s="112"/>
      <c r="D356" s="112"/>
      <c r="E356" s="15"/>
      <c r="F356" s="15"/>
      <c r="G356" s="15"/>
      <c r="H356" s="15"/>
      <c r="I356" s="15"/>
      <c r="J356" s="15"/>
      <c r="K356" s="15"/>
      <c r="L356" s="15"/>
      <c r="M356" s="15"/>
      <c r="N356" s="15"/>
    </row>
    <row r="357" spans="1:14" ht="12.75">
      <c r="A357" s="112"/>
      <c r="B357" s="112"/>
      <c r="C357" s="112"/>
      <c r="D357" s="112"/>
      <c r="E357" s="15"/>
      <c r="F357" s="15"/>
      <c r="G357" s="15"/>
      <c r="H357" s="15"/>
      <c r="I357" s="15"/>
      <c r="J357" s="15"/>
      <c r="K357" s="15"/>
      <c r="L357" s="15"/>
      <c r="M357" s="15"/>
      <c r="N357" s="15"/>
    </row>
    <row r="358" spans="1:14" ht="12.75">
      <c r="A358" s="112"/>
      <c r="B358" s="112"/>
      <c r="C358" s="112"/>
      <c r="D358" s="112"/>
      <c r="E358" s="15"/>
      <c r="F358" s="15"/>
      <c r="G358" s="15"/>
      <c r="H358" s="15"/>
      <c r="I358" s="15"/>
      <c r="J358" s="15"/>
      <c r="K358" s="15"/>
      <c r="L358" s="15"/>
      <c r="M358" s="15"/>
      <c r="N358" s="15"/>
    </row>
    <row r="359" spans="1:14" ht="12.75">
      <c r="A359" s="112"/>
      <c r="B359" s="112"/>
      <c r="C359" s="112"/>
      <c r="D359" s="112"/>
      <c r="E359" s="15"/>
      <c r="F359" s="15"/>
      <c r="G359" s="15"/>
      <c r="H359" s="15"/>
      <c r="I359" s="15"/>
      <c r="J359" s="15"/>
      <c r="K359" s="15"/>
      <c r="L359" s="15"/>
      <c r="M359" s="15"/>
      <c r="N359" s="15"/>
    </row>
    <row r="360" spans="1:14" ht="12.75">
      <c r="A360" s="112"/>
      <c r="B360" s="112"/>
      <c r="C360" s="112"/>
      <c r="D360" s="112"/>
      <c r="E360" s="15"/>
      <c r="F360" s="15"/>
      <c r="G360" s="15"/>
      <c r="H360" s="15"/>
      <c r="I360" s="15"/>
      <c r="J360" s="15"/>
      <c r="K360" s="15"/>
      <c r="L360" s="15"/>
      <c r="M360" s="15"/>
      <c r="N360" s="15"/>
    </row>
    <row r="361" spans="1:14" ht="12.75">
      <c r="A361" s="112"/>
      <c r="B361" s="112"/>
      <c r="C361" s="112"/>
      <c r="D361" s="112"/>
      <c r="E361" s="15"/>
      <c r="F361" s="15"/>
      <c r="G361" s="15"/>
      <c r="H361" s="15"/>
      <c r="I361" s="15"/>
      <c r="J361" s="15"/>
      <c r="K361" s="15"/>
      <c r="L361" s="15"/>
      <c r="M361" s="15"/>
      <c r="N361" s="15"/>
    </row>
    <row r="362" spans="1:14" ht="12.75">
      <c r="A362" s="112"/>
      <c r="B362" s="112"/>
      <c r="C362" s="112"/>
      <c r="D362" s="112"/>
      <c r="E362" s="15"/>
      <c r="F362" s="15"/>
      <c r="G362" s="15"/>
      <c r="H362" s="15"/>
      <c r="I362" s="15"/>
      <c r="J362" s="15"/>
      <c r="K362" s="15"/>
      <c r="L362" s="15"/>
      <c r="M362" s="15"/>
      <c r="N362" s="15"/>
    </row>
    <row r="363" spans="1:14" ht="12.75">
      <c r="A363" s="112"/>
      <c r="B363" s="112"/>
      <c r="C363" s="112"/>
      <c r="D363" s="112"/>
      <c r="E363" s="15"/>
      <c r="F363" s="15"/>
      <c r="G363" s="15"/>
      <c r="H363" s="15"/>
      <c r="I363" s="15"/>
      <c r="J363" s="15"/>
      <c r="K363" s="15"/>
      <c r="L363" s="15"/>
      <c r="M363" s="15"/>
      <c r="N363" s="15"/>
    </row>
    <row r="364" spans="1:14" ht="12.75">
      <c r="A364" s="112"/>
      <c r="B364" s="112"/>
      <c r="C364" s="112"/>
      <c r="D364" s="112"/>
      <c r="E364" s="15"/>
      <c r="F364" s="15"/>
      <c r="G364" s="15"/>
      <c r="H364" s="15"/>
      <c r="I364" s="15"/>
      <c r="J364" s="15"/>
      <c r="K364" s="15"/>
      <c r="L364" s="15"/>
      <c r="M364" s="15"/>
      <c r="N364" s="15"/>
    </row>
    <row r="365" spans="1:14" ht="12.75">
      <c r="A365" s="112"/>
      <c r="B365" s="112"/>
      <c r="C365" s="112"/>
      <c r="D365" s="112"/>
      <c r="E365" s="15"/>
      <c r="F365" s="15"/>
      <c r="G365" s="15"/>
      <c r="H365" s="15"/>
      <c r="I365" s="15"/>
      <c r="J365" s="15"/>
      <c r="K365" s="15"/>
      <c r="L365" s="15"/>
      <c r="M365" s="15"/>
      <c r="N365" s="15"/>
    </row>
    <row r="366" spans="1:14" ht="12.75">
      <c r="A366" s="112"/>
      <c r="B366" s="112"/>
      <c r="C366" s="112"/>
      <c r="D366" s="112"/>
      <c r="E366" s="15"/>
      <c r="F366" s="15"/>
      <c r="G366" s="15"/>
      <c r="H366" s="15"/>
      <c r="I366" s="15"/>
      <c r="J366" s="15"/>
      <c r="K366" s="15"/>
      <c r="L366" s="15"/>
      <c r="M366" s="15"/>
      <c r="N366" s="15"/>
    </row>
    <row r="367" spans="1:14" ht="12.75">
      <c r="A367" s="112"/>
      <c r="B367" s="112"/>
      <c r="C367" s="112"/>
      <c r="D367" s="112"/>
      <c r="E367" s="15"/>
      <c r="F367" s="15"/>
      <c r="G367" s="15"/>
      <c r="H367" s="15"/>
      <c r="I367" s="15"/>
      <c r="J367" s="15"/>
      <c r="K367" s="15"/>
      <c r="L367" s="15"/>
      <c r="M367" s="15"/>
      <c r="N367" s="15"/>
    </row>
    <row r="368" spans="1:14" ht="12.75">
      <c r="A368" s="112"/>
      <c r="B368" s="112"/>
      <c r="C368" s="112"/>
      <c r="D368" s="112"/>
      <c r="E368" s="15"/>
      <c r="F368" s="15"/>
      <c r="G368" s="15"/>
      <c r="H368" s="15"/>
      <c r="I368" s="15"/>
      <c r="J368" s="15"/>
      <c r="K368" s="15"/>
      <c r="L368" s="15"/>
      <c r="M368" s="15"/>
      <c r="N368" s="15"/>
    </row>
    <row r="369" spans="1:14" ht="12.75">
      <c r="A369" s="112"/>
      <c r="B369" s="112"/>
      <c r="C369" s="112"/>
      <c r="D369" s="112"/>
      <c r="E369" s="15"/>
      <c r="F369" s="15"/>
      <c r="G369" s="15"/>
      <c r="H369" s="15"/>
      <c r="I369" s="15"/>
      <c r="J369" s="15"/>
      <c r="K369" s="15"/>
      <c r="L369" s="15"/>
      <c r="M369" s="15"/>
      <c r="N369" s="15"/>
    </row>
    <row r="370" spans="1:14" ht="12.75">
      <c r="A370" s="112"/>
      <c r="B370" s="112"/>
      <c r="C370" s="112"/>
      <c r="D370" s="112"/>
      <c r="E370" s="15"/>
      <c r="F370" s="15"/>
      <c r="G370" s="15"/>
      <c r="H370" s="15"/>
      <c r="I370" s="15"/>
      <c r="J370" s="15"/>
      <c r="K370" s="15"/>
      <c r="L370" s="15"/>
      <c r="M370" s="15"/>
      <c r="N370" s="15"/>
    </row>
    <row r="371" spans="1:14" ht="12.75">
      <c r="A371" s="112"/>
      <c r="B371" s="112"/>
      <c r="C371" s="112"/>
      <c r="D371" s="112"/>
      <c r="E371" s="15"/>
      <c r="F371" s="15"/>
      <c r="G371" s="15"/>
      <c r="H371" s="15"/>
      <c r="I371" s="15"/>
      <c r="J371" s="15"/>
      <c r="K371" s="15"/>
      <c r="L371" s="15"/>
      <c r="M371" s="15"/>
      <c r="N371" s="15"/>
    </row>
    <row r="372" spans="1:14" ht="12.75">
      <c r="A372" s="112"/>
      <c r="B372" s="112"/>
      <c r="C372" s="112"/>
      <c r="D372" s="112"/>
      <c r="E372" s="15"/>
      <c r="F372" s="15"/>
      <c r="G372" s="15"/>
      <c r="H372" s="15"/>
      <c r="I372" s="15"/>
      <c r="J372" s="15"/>
      <c r="K372" s="15"/>
      <c r="L372" s="15"/>
      <c r="M372" s="15"/>
      <c r="N372" s="15"/>
    </row>
    <row r="373" spans="1:14" ht="12.75">
      <c r="A373" s="112"/>
      <c r="B373" s="112"/>
      <c r="C373" s="112"/>
      <c r="D373" s="112"/>
      <c r="E373" s="15"/>
      <c r="F373" s="15"/>
      <c r="G373" s="15"/>
      <c r="H373" s="15"/>
      <c r="I373" s="15"/>
      <c r="J373" s="15"/>
      <c r="K373" s="15"/>
      <c r="L373" s="15"/>
      <c r="M373" s="15"/>
      <c r="N373" s="15"/>
    </row>
    <row r="374" spans="1:14" ht="12.75">
      <c r="A374" s="112"/>
      <c r="B374" s="112"/>
      <c r="C374" s="112"/>
      <c r="D374" s="112"/>
      <c r="E374" s="15"/>
      <c r="F374" s="15"/>
      <c r="G374" s="15"/>
      <c r="H374" s="15"/>
      <c r="I374" s="15"/>
      <c r="J374" s="15"/>
      <c r="K374" s="15"/>
      <c r="L374" s="15"/>
      <c r="M374" s="15"/>
      <c r="N374" s="15"/>
    </row>
    <row r="375" spans="1:14" ht="12.75">
      <c r="A375" s="112"/>
      <c r="B375" s="112"/>
      <c r="C375" s="112"/>
      <c r="D375" s="112"/>
      <c r="E375" s="15"/>
      <c r="F375" s="15"/>
      <c r="G375" s="15"/>
      <c r="H375" s="15"/>
      <c r="I375" s="15"/>
      <c r="J375" s="15"/>
      <c r="K375" s="15"/>
      <c r="L375" s="15"/>
      <c r="M375" s="15"/>
      <c r="N375" s="15"/>
    </row>
    <row r="376" spans="1:14" ht="12.75">
      <c r="A376" s="112"/>
      <c r="B376" s="112"/>
      <c r="C376" s="112"/>
      <c r="D376" s="112"/>
      <c r="E376" s="15"/>
      <c r="F376" s="15"/>
      <c r="G376" s="15"/>
      <c r="H376" s="15"/>
      <c r="I376" s="15"/>
      <c r="J376" s="15"/>
      <c r="K376" s="15"/>
      <c r="L376" s="15"/>
      <c r="M376" s="15"/>
      <c r="N376" s="15"/>
    </row>
    <row r="377" spans="1:14" ht="12.75">
      <c r="A377" s="112"/>
      <c r="B377" s="112"/>
      <c r="C377" s="112"/>
      <c r="D377" s="112"/>
      <c r="E377" s="15"/>
      <c r="F377" s="15"/>
      <c r="G377" s="15"/>
      <c r="H377" s="15"/>
      <c r="I377" s="15"/>
      <c r="J377" s="15"/>
      <c r="K377" s="15"/>
      <c r="L377" s="15"/>
      <c r="M377" s="15"/>
      <c r="N377" s="15"/>
    </row>
    <row r="378" spans="1:14" ht="12.75">
      <c r="A378" s="112"/>
      <c r="B378" s="112"/>
      <c r="C378" s="112"/>
      <c r="D378" s="112"/>
      <c r="E378" s="15"/>
      <c r="F378" s="15"/>
      <c r="G378" s="15"/>
      <c r="H378" s="15"/>
      <c r="I378" s="15"/>
      <c r="J378" s="15"/>
      <c r="K378" s="15"/>
      <c r="L378" s="15"/>
      <c r="M378" s="15"/>
      <c r="N378" s="15"/>
    </row>
    <row r="379" spans="1:14" ht="12.75">
      <c r="A379" s="112"/>
      <c r="B379" s="112"/>
      <c r="C379" s="112"/>
      <c r="D379" s="112"/>
      <c r="E379" s="15"/>
      <c r="F379" s="15"/>
      <c r="G379" s="15"/>
      <c r="H379" s="15"/>
      <c r="I379" s="15"/>
      <c r="J379" s="15"/>
      <c r="K379" s="15"/>
      <c r="L379" s="15"/>
      <c r="M379" s="15"/>
      <c r="N379" s="15"/>
    </row>
    <row r="380" spans="1:14" ht="12.75">
      <c r="A380" s="112"/>
      <c r="B380" s="112"/>
      <c r="C380" s="112"/>
      <c r="D380" s="112"/>
      <c r="E380" s="15"/>
      <c r="F380" s="15"/>
      <c r="G380" s="15"/>
      <c r="H380" s="15"/>
      <c r="I380" s="15"/>
      <c r="J380" s="15"/>
      <c r="K380" s="15"/>
      <c r="L380" s="15"/>
      <c r="M380" s="15"/>
      <c r="N380" s="15"/>
    </row>
    <row r="381" spans="1:14" ht="12.75">
      <c r="A381" s="112"/>
      <c r="B381" s="112"/>
      <c r="C381" s="112"/>
      <c r="D381" s="112"/>
      <c r="E381" s="15"/>
      <c r="F381" s="15"/>
      <c r="G381" s="15"/>
      <c r="H381" s="15"/>
      <c r="I381" s="15"/>
      <c r="J381" s="15"/>
      <c r="K381" s="15"/>
      <c r="L381" s="15"/>
      <c r="M381" s="15"/>
      <c r="N381" s="15"/>
    </row>
    <row r="382" spans="1:14" ht="12.75">
      <c r="A382" s="112"/>
      <c r="B382" s="112"/>
      <c r="C382" s="112"/>
      <c r="D382" s="112"/>
      <c r="E382" s="15"/>
      <c r="F382" s="15"/>
      <c r="G382" s="15"/>
      <c r="H382" s="15"/>
      <c r="I382" s="15"/>
      <c r="J382" s="15"/>
      <c r="K382" s="15"/>
      <c r="L382" s="15"/>
      <c r="M382" s="15"/>
      <c r="N382" s="15"/>
    </row>
    <row r="383" spans="1:14" ht="12.75">
      <c r="A383" s="112"/>
      <c r="B383" s="112"/>
      <c r="C383" s="112"/>
      <c r="D383" s="112"/>
      <c r="E383" s="15"/>
      <c r="F383" s="15"/>
      <c r="G383" s="15"/>
      <c r="H383" s="15"/>
      <c r="I383" s="15"/>
      <c r="J383" s="15"/>
      <c r="K383" s="15"/>
      <c r="L383" s="15"/>
      <c r="M383" s="15"/>
      <c r="N383" s="15"/>
    </row>
    <row r="384" spans="1:14" ht="12.75">
      <c r="A384" s="112"/>
      <c r="B384" s="112"/>
      <c r="C384" s="112"/>
      <c r="D384" s="112"/>
      <c r="E384" s="15"/>
      <c r="F384" s="15"/>
      <c r="G384" s="15"/>
      <c r="H384" s="15"/>
      <c r="I384" s="15"/>
      <c r="J384" s="15"/>
      <c r="K384" s="15"/>
      <c r="L384" s="15"/>
      <c r="M384" s="15"/>
      <c r="N384" s="15"/>
    </row>
    <row r="385" spans="1:14" ht="12.75">
      <c r="A385" s="112"/>
      <c r="B385" s="112"/>
      <c r="C385" s="112"/>
      <c r="D385" s="112"/>
      <c r="E385" s="15"/>
      <c r="F385" s="15"/>
      <c r="G385" s="15"/>
      <c r="H385" s="15"/>
      <c r="I385" s="15"/>
      <c r="J385" s="15"/>
      <c r="K385" s="15"/>
      <c r="L385" s="15"/>
      <c r="M385" s="15"/>
      <c r="N385" s="15"/>
    </row>
    <row r="386" spans="1:14" ht="12.75">
      <c r="A386" s="112"/>
      <c r="B386" s="112"/>
      <c r="C386" s="112"/>
      <c r="D386" s="112"/>
      <c r="E386" s="15"/>
      <c r="F386" s="15"/>
      <c r="G386" s="15"/>
      <c r="H386" s="15"/>
      <c r="I386" s="15"/>
      <c r="J386" s="15"/>
      <c r="K386" s="15"/>
      <c r="L386" s="15"/>
      <c r="M386" s="15"/>
      <c r="N386" s="15"/>
    </row>
    <row r="387" spans="1:14" ht="12.75">
      <c r="A387" s="112"/>
      <c r="B387" s="112"/>
      <c r="C387" s="112"/>
      <c r="D387" s="112"/>
      <c r="E387" s="15"/>
      <c r="F387" s="15"/>
      <c r="G387" s="15"/>
      <c r="H387" s="15"/>
      <c r="I387" s="15"/>
      <c r="J387" s="15"/>
      <c r="K387" s="15"/>
      <c r="L387" s="15"/>
      <c r="M387" s="15"/>
      <c r="N387" s="15"/>
    </row>
    <row r="388" spans="1:14" ht="12.75">
      <c r="A388" s="112"/>
      <c r="B388" s="112"/>
      <c r="C388" s="112"/>
      <c r="D388" s="112"/>
      <c r="E388" s="15"/>
      <c r="F388" s="15"/>
      <c r="G388" s="15"/>
      <c r="H388" s="15"/>
      <c r="I388" s="15"/>
      <c r="J388" s="15"/>
      <c r="K388" s="15"/>
      <c r="L388" s="15"/>
      <c r="M388" s="15"/>
      <c r="N388" s="15"/>
    </row>
    <row r="389" spans="1:14" ht="12.75">
      <c r="A389" s="112"/>
      <c r="B389" s="112"/>
      <c r="C389" s="112"/>
      <c r="D389" s="112"/>
      <c r="E389" s="15"/>
      <c r="F389" s="15"/>
      <c r="G389" s="15"/>
      <c r="H389" s="15"/>
      <c r="I389" s="15"/>
      <c r="J389" s="15"/>
      <c r="K389" s="15"/>
      <c r="L389" s="15"/>
      <c r="M389" s="15"/>
      <c r="N389" s="15"/>
    </row>
    <row r="390" spans="1:14" ht="12.75">
      <c r="A390" s="112"/>
      <c r="B390" s="112"/>
      <c r="C390" s="112"/>
      <c r="D390" s="112"/>
      <c r="E390" s="15"/>
      <c r="F390" s="15"/>
      <c r="G390" s="15"/>
      <c r="H390" s="15"/>
      <c r="I390" s="15"/>
      <c r="J390" s="15"/>
      <c r="K390" s="15"/>
      <c r="L390" s="15"/>
      <c r="M390" s="15"/>
      <c r="N390" s="15"/>
    </row>
    <row r="391" spans="1:14" ht="12.75">
      <c r="A391" s="112"/>
      <c r="B391" s="112"/>
      <c r="C391" s="112"/>
      <c r="D391" s="112"/>
      <c r="E391" s="15"/>
      <c r="F391" s="15"/>
      <c r="G391" s="15"/>
      <c r="H391" s="15"/>
      <c r="I391" s="15"/>
      <c r="J391" s="15"/>
      <c r="K391" s="15"/>
      <c r="L391" s="15"/>
      <c r="M391" s="15"/>
      <c r="N391" s="15"/>
    </row>
    <row r="392" spans="1:14" ht="12.75">
      <c r="A392" s="112"/>
      <c r="B392" s="112"/>
      <c r="C392" s="112"/>
      <c r="D392" s="112"/>
      <c r="E392" s="15"/>
      <c r="F392" s="15"/>
      <c r="G392" s="15"/>
      <c r="H392" s="15"/>
      <c r="I392" s="15"/>
      <c r="J392" s="15"/>
      <c r="K392" s="15"/>
      <c r="L392" s="15"/>
      <c r="M392" s="15"/>
      <c r="N392" s="15"/>
    </row>
    <row r="393" spans="1:14" ht="12.75">
      <c r="A393" s="112"/>
      <c r="B393" s="112"/>
      <c r="C393" s="112"/>
      <c r="D393" s="112"/>
      <c r="E393" s="15"/>
      <c r="F393" s="15"/>
      <c r="G393" s="15"/>
      <c r="H393" s="15"/>
      <c r="I393" s="15"/>
      <c r="J393" s="15"/>
      <c r="K393" s="15"/>
      <c r="L393" s="15"/>
      <c r="M393" s="15"/>
      <c r="N393" s="15"/>
    </row>
    <row r="394" spans="1:14" ht="12.75">
      <c r="A394" s="112"/>
      <c r="B394" s="112"/>
      <c r="C394" s="112"/>
      <c r="D394" s="112"/>
      <c r="E394" s="15"/>
      <c r="F394" s="15"/>
      <c r="G394" s="15"/>
      <c r="H394" s="15"/>
      <c r="I394" s="15"/>
      <c r="J394" s="15"/>
      <c r="K394" s="15"/>
      <c r="L394" s="15"/>
      <c r="M394" s="15"/>
      <c r="N394" s="15"/>
    </row>
    <row r="395" spans="1:14" ht="12.75">
      <c r="A395" s="112"/>
      <c r="B395" s="112"/>
      <c r="C395" s="112"/>
      <c r="D395" s="112"/>
      <c r="E395" s="15"/>
      <c r="F395" s="15"/>
      <c r="G395" s="15"/>
      <c r="H395" s="15"/>
      <c r="I395" s="15"/>
      <c r="J395" s="15"/>
      <c r="K395" s="15"/>
      <c r="L395" s="15"/>
      <c r="M395" s="15"/>
      <c r="N395" s="15"/>
    </row>
    <row r="396" spans="1:14" ht="12.75">
      <c r="A396" s="112"/>
      <c r="B396" s="112"/>
      <c r="C396" s="112"/>
      <c r="D396" s="112"/>
      <c r="E396" s="15"/>
      <c r="F396" s="15"/>
      <c r="G396" s="15"/>
      <c r="H396" s="15"/>
      <c r="I396" s="15"/>
      <c r="J396" s="15"/>
      <c r="K396" s="15"/>
      <c r="L396" s="15"/>
      <c r="M396" s="15"/>
      <c r="N396" s="15"/>
    </row>
    <row r="397" spans="1:14" ht="12.75">
      <c r="A397" s="112"/>
      <c r="B397" s="112"/>
      <c r="C397" s="112"/>
      <c r="D397" s="112"/>
      <c r="E397" s="15"/>
      <c r="F397" s="15"/>
      <c r="G397" s="15"/>
      <c r="H397" s="15"/>
      <c r="I397" s="15"/>
      <c r="J397" s="15"/>
      <c r="K397" s="15"/>
      <c r="L397" s="15"/>
      <c r="M397" s="15"/>
      <c r="N397" s="15"/>
    </row>
    <row r="398" spans="1:14" ht="12.75">
      <c r="A398" s="112"/>
      <c r="B398" s="112"/>
      <c r="C398" s="112"/>
      <c r="D398" s="112"/>
      <c r="E398" s="15"/>
      <c r="F398" s="15"/>
      <c r="G398" s="15"/>
      <c r="H398" s="15"/>
      <c r="I398" s="15"/>
      <c r="J398" s="15"/>
      <c r="K398" s="15"/>
      <c r="L398" s="15"/>
      <c r="M398" s="15"/>
      <c r="N398" s="15"/>
    </row>
    <row r="399" spans="1:14" ht="12.75">
      <c r="A399" s="112"/>
      <c r="B399" s="112"/>
      <c r="C399" s="112"/>
      <c r="D399" s="112"/>
      <c r="E399" s="15"/>
      <c r="F399" s="15"/>
      <c r="G399" s="15"/>
      <c r="H399" s="15"/>
      <c r="I399" s="15"/>
      <c r="J399" s="15"/>
      <c r="K399" s="15"/>
      <c r="L399" s="15"/>
      <c r="M399" s="15"/>
      <c r="N399" s="15"/>
    </row>
    <row r="400" spans="1:14" ht="12.75">
      <c r="A400" s="112"/>
      <c r="B400" s="112"/>
      <c r="C400" s="112"/>
      <c r="D400" s="112"/>
      <c r="E400" s="15"/>
      <c r="F400" s="15"/>
      <c r="G400" s="15"/>
      <c r="H400" s="15"/>
      <c r="I400" s="15"/>
      <c r="J400" s="15"/>
      <c r="K400" s="15"/>
      <c r="L400" s="15"/>
      <c r="M400" s="15"/>
      <c r="N400" s="15"/>
    </row>
    <row r="401" spans="1:14" ht="12.75">
      <c r="A401" s="112"/>
      <c r="B401" s="112"/>
      <c r="C401" s="112"/>
      <c r="D401" s="112"/>
      <c r="E401" s="15"/>
      <c r="F401" s="15"/>
      <c r="G401" s="15"/>
      <c r="H401" s="15"/>
      <c r="I401" s="15"/>
      <c r="J401" s="15"/>
      <c r="K401" s="15"/>
      <c r="L401" s="15"/>
      <c r="M401" s="15"/>
      <c r="N401" s="15"/>
    </row>
    <row r="402" spans="1:14" ht="12.75">
      <c r="A402" s="112"/>
      <c r="B402" s="112"/>
      <c r="C402" s="112"/>
      <c r="D402" s="112"/>
      <c r="E402" s="15"/>
      <c r="F402" s="15"/>
      <c r="G402" s="15"/>
      <c r="H402" s="15"/>
      <c r="I402" s="15"/>
      <c r="J402" s="15"/>
      <c r="K402" s="15"/>
      <c r="L402" s="15"/>
      <c r="M402" s="15"/>
      <c r="N402" s="15"/>
    </row>
    <row r="403" spans="1:14" ht="12.75">
      <c r="A403" s="112"/>
      <c r="B403" s="112"/>
      <c r="C403" s="112"/>
      <c r="D403" s="112"/>
      <c r="E403" s="15"/>
      <c r="F403" s="15"/>
      <c r="G403" s="15"/>
      <c r="H403" s="15"/>
      <c r="I403" s="15"/>
      <c r="J403" s="15"/>
      <c r="K403" s="15"/>
      <c r="L403" s="15"/>
      <c r="M403" s="15"/>
      <c r="N403" s="15"/>
    </row>
    <row r="404" spans="1:14" ht="12.75">
      <c r="A404" s="112"/>
      <c r="B404" s="112"/>
      <c r="C404" s="112"/>
      <c r="D404" s="112"/>
      <c r="E404" s="15"/>
      <c r="F404" s="15"/>
      <c r="G404" s="15"/>
      <c r="H404" s="15"/>
      <c r="I404" s="15"/>
      <c r="J404" s="15"/>
      <c r="K404" s="15"/>
      <c r="L404" s="15"/>
      <c r="M404" s="15"/>
      <c r="N404" s="15"/>
    </row>
    <row r="405" spans="1:14" ht="12.75">
      <c r="A405" s="112"/>
      <c r="B405" s="112"/>
      <c r="C405" s="112"/>
      <c r="D405" s="112"/>
      <c r="E405" s="15"/>
      <c r="F405" s="15"/>
      <c r="G405" s="15"/>
      <c r="H405" s="15"/>
      <c r="I405" s="15"/>
      <c r="J405" s="15"/>
      <c r="K405" s="15"/>
      <c r="L405" s="15"/>
      <c r="M405" s="15"/>
      <c r="N405" s="15"/>
    </row>
    <row r="406" spans="1:14" ht="12.75">
      <c r="A406" s="112"/>
      <c r="B406" s="112"/>
      <c r="C406" s="112"/>
      <c r="D406" s="112"/>
      <c r="E406" s="15"/>
      <c r="F406" s="15"/>
      <c r="G406" s="15"/>
      <c r="H406" s="15"/>
      <c r="I406" s="15"/>
      <c r="J406" s="15"/>
      <c r="K406" s="15"/>
      <c r="L406" s="15"/>
      <c r="M406" s="15"/>
      <c r="N406" s="15"/>
    </row>
    <row r="407" spans="1:14" ht="12.75">
      <c r="A407" s="112"/>
      <c r="B407" s="112"/>
      <c r="C407" s="112"/>
      <c r="D407" s="112"/>
      <c r="E407" s="15"/>
      <c r="F407" s="15"/>
      <c r="G407" s="15"/>
      <c r="H407" s="15"/>
      <c r="I407" s="15"/>
      <c r="J407" s="15"/>
      <c r="K407" s="15"/>
      <c r="L407" s="15"/>
      <c r="M407" s="15"/>
      <c r="N407" s="15"/>
    </row>
    <row r="408" spans="1:14" ht="12.75">
      <c r="A408" s="112"/>
      <c r="B408" s="112"/>
      <c r="C408" s="112"/>
      <c r="D408" s="112"/>
      <c r="E408" s="15"/>
      <c r="F408" s="15"/>
      <c r="G408" s="15"/>
      <c r="H408" s="15"/>
      <c r="I408" s="15"/>
      <c r="J408" s="15"/>
      <c r="K408" s="15"/>
      <c r="L408" s="15"/>
      <c r="M408" s="15"/>
      <c r="N408" s="15"/>
    </row>
    <row r="409" spans="1:14" ht="12.75">
      <c r="A409" s="112"/>
      <c r="B409" s="112"/>
      <c r="C409" s="112"/>
      <c r="D409" s="112"/>
      <c r="E409" s="15"/>
      <c r="F409" s="15"/>
      <c r="G409" s="15"/>
      <c r="H409" s="15"/>
      <c r="I409" s="15"/>
      <c r="J409" s="15"/>
      <c r="K409" s="15"/>
      <c r="L409" s="15"/>
      <c r="M409" s="15"/>
      <c r="N409" s="15"/>
    </row>
    <row r="410" spans="1:14" ht="12.75">
      <c r="A410" s="112"/>
      <c r="B410" s="112"/>
      <c r="C410" s="112"/>
      <c r="D410" s="112"/>
      <c r="E410" s="15"/>
      <c r="F410" s="15"/>
      <c r="G410" s="15"/>
      <c r="H410" s="15"/>
      <c r="I410" s="15"/>
      <c r="J410" s="15"/>
      <c r="K410" s="15"/>
      <c r="L410" s="15"/>
      <c r="M410" s="15"/>
      <c r="N410" s="15"/>
    </row>
    <row r="411" spans="1:14" ht="12.75">
      <c r="A411" s="112"/>
      <c r="B411" s="112"/>
      <c r="C411" s="112"/>
      <c r="D411" s="112"/>
      <c r="E411" s="15"/>
      <c r="F411" s="15"/>
      <c r="G411" s="15"/>
      <c r="H411" s="15"/>
      <c r="I411" s="15"/>
      <c r="J411" s="15"/>
      <c r="K411" s="15"/>
      <c r="L411" s="15"/>
      <c r="M411" s="15"/>
      <c r="N411" s="15"/>
    </row>
    <row r="412" spans="1:14" ht="12.75">
      <c r="A412" s="112"/>
      <c r="B412" s="112"/>
      <c r="C412" s="112"/>
      <c r="D412" s="112"/>
      <c r="E412" s="15"/>
      <c r="F412" s="15"/>
      <c r="G412" s="15"/>
      <c r="H412" s="15"/>
      <c r="I412" s="15"/>
      <c r="J412" s="15"/>
      <c r="K412" s="15"/>
      <c r="L412" s="15"/>
      <c r="M412" s="15"/>
      <c r="N412" s="15"/>
    </row>
    <row r="413" spans="1:14" ht="12.75">
      <c r="A413" s="112"/>
      <c r="B413" s="112"/>
      <c r="C413" s="112"/>
      <c r="D413" s="112"/>
      <c r="E413" s="15"/>
      <c r="F413" s="15"/>
      <c r="G413" s="15"/>
      <c r="H413" s="15"/>
      <c r="I413" s="15"/>
      <c r="J413" s="15"/>
      <c r="K413" s="15"/>
      <c r="L413" s="15"/>
      <c r="M413" s="15"/>
      <c r="N413" s="15"/>
    </row>
    <row r="414" spans="1:14" ht="12.75">
      <c r="A414" s="112"/>
      <c r="B414" s="112"/>
      <c r="C414" s="112"/>
      <c r="D414" s="112"/>
      <c r="E414" s="15"/>
      <c r="F414" s="15"/>
      <c r="G414" s="15"/>
      <c r="H414" s="15"/>
      <c r="I414" s="15"/>
      <c r="J414" s="15"/>
      <c r="K414" s="15"/>
      <c r="L414" s="15"/>
      <c r="M414" s="15"/>
      <c r="N414" s="15"/>
    </row>
    <row r="415" spans="1:14" ht="12.75">
      <c r="A415" s="112"/>
      <c r="B415" s="112"/>
      <c r="C415" s="112"/>
      <c r="D415" s="112"/>
      <c r="E415" s="15"/>
      <c r="F415" s="15"/>
      <c r="G415" s="15"/>
      <c r="H415" s="15"/>
      <c r="I415" s="15"/>
      <c r="J415" s="15"/>
      <c r="K415" s="15"/>
      <c r="L415" s="15"/>
      <c r="M415" s="15"/>
      <c r="N415" s="15"/>
    </row>
    <row r="416" spans="1:14" ht="12.75">
      <c r="A416" s="112"/>
      <c r="B416" s="112"/>
      <c r="C416" s="112"/>
      <c r="D416" s="112"/>
      <c r="E416" s="15"/>
      <c r="F416" s="15"/>
      <c r="G416" s="15"/>
      <c r="H416" s="15"/>
      <c r="I416" s="15"/>
      <c r="J416" s="15"/>
      <c r="K416" s="15"/>
      <c r="L416" s="15"/>
      <c r="M416" s="15"/>
      <c r="N416" s="15"/>
    </row>
    <row r="417" spans="1:14" ht="12.75">
      <c r="A417" s="112"/>
      <c r="B417" s="112"/>
      <c r="C417" s="112"/>
      <c r="D417" s="112"/>
      <c r="E417" s="15"/>
      <c r="F417" s="15"/>
      <c r="G417" s="15"/>
      <c r="H417" s="15"/>
      <c r="I417" s="15"/>
      <c r="J417" s="15"/>
      <c r="K417" s="15"/>
      <c r="L417" s="15"/>
      <c r="M417" s="15"/>
      <c r="N417" s="15"/>
    </row>
    <row r="418" spans="1:14" ht="12.75">
      <c r="A418" s="112"/>
      <c r="B418" s="112"/>
      <c r="C418" s="112"/>
      <c r="D418" s="112"/>
      <c r="E418" s="15"/>
      <c r="F418" s="15"/>
      <c r="G418" s="15"/>
      <c r="H418" s="15"/>
      <c r="I418" s="15"/>
      <c r="J418" s="15"/>
      <c r="K418" s="15"/>
      <c r="L418" s="15"/>
      <c r="M418" s="15"/>
      <c r="N418" s="15"/>
    </row>
    <row r="419" spans="1:14" ht="12.75">
      <c r="A419" s="112"/>
      <c r="B419" s="112"/>
      <c r="C419" s="112"/>
      <c r="D419" s="112"/>
      <c r="E419" s="15"/>
      <c r="F419" s="15"/>
      <c r="G419" s="15"/>
      <c r="H419" s="15"/>
      <c r="I419" s="15"/>
      <c r="J419" s="15"/>
      <c r="K419" s="15"/>
      <c r="L419" s="15"/>
      <c r="M419" s="15"/>
      <c r="N419" s="15"/>
    </row>
    <row r="420" spans="1:14" ht="12.75">
      <c r="A420" s="112"/>
      <c r="B420" s="112"/>
      <c r="C420" s="112"/>
      <c r="D420" s="112"/>
      <c r="E420" s="15"/>
      <c r="F420" s="15"/>
      <c r="G420" s="15"/>
      <c r="H420" s="15"/>
      <c r="I420" s="15"/>
      <c r="J420" s="15"/>
      <c r="K420" s="15"/>
      <c r="L420" s="15"/>
      <c r="M420" s="15"/>
      <c r="N420" s="15"/>
    </row>
    <row r="421" spans="1:14" ht="12.75">
      <c r="A421" s="112"/>
      <c r="B421" s="112"/>
      <c r="C421" s="112"/>
      <c r="D421" s="112"/>
      <c r="E421" s="15"/>
      <c r="F421" s="15"/>
      <c r="G421" s="15"/>
      <c r="H421" s="15"/>
      <c r="I421" s="15"/>
      <c r="J421" s="15"/>
      <c r="K421" s="15"/>
      <c r="L421" s="15"/>
      <c r="M421" s="15"/>
      <c r="N421" s="15"/>
    </row>
    <row r="422" spans="1:14" ht="12.75">
      <c r="A422" s="112"/>
      <c r="B422" s="112"/>
      <c r="C422" s="112"/>
      <c r="D422" s="112"/>
      <c r="E422" s="15"/>
      <c r="F422" s="15"/>
      <c r="G422" s="15"/>
      <c r="H422" s="15"/>
      <c r="I422" s="15"/>
      <c r="J422" s="15"/>
      <c r="K422" s="15"/>
      <c r="L422" s="15"/>
      <c r="M422" s="15"/>
      <c r="N422" s="15"/>
    </row>
    <row r="423" spans="1:14" ht="12.75">
      <c r="A423" s="112"/>
      <c r="B423" s="112"/>
      <c r="C423" s="112"/>
      <c r="D423" s="112"/>
      <c r="E423" s="15"/>
      <c r="F423" s="15"/>
      <c r="G423" s="15"/>
      <c r="H423" s="15"/>
      <c r="I423" s="15"/>
      <c r="J423" s="15"/>
      <c r="K423" s="15"/>
      <c r="L423" s="15"/>
      <c r="M423" s="15"/>
      <c r="N423" s="15"/>
    </row>
    <row r="424" spans="1:14" ht="12.75">
      <c r="A424" s="112"/>
      <c r="B424" s="112"/>
      <c r="C424" s="112"/>
      <c r="D424" s="112"/>
      <c r="E424" s="15"/>
      <c r="F424" s="15"/>
      <c r="G424" s="15"/>
      <c r="H424" s="15"/>
      <c r="I424" s="15"/>
      <c r="J424" s="15"/>
      <c r="K424" s="15"/>
      <c r="L424" s="15"/>
      <c r="M424" s="15"/>
      <c r="N424" s="15"/>
    </row>
    <row r="425" spans="1:14" ht="12.75">
      <c r="A425" s="112"/>
      <c r="B425" s="112"/>
      <c r="C425" s="112"/>
      <c r="D425" s="112"/>
      <c r="E425" s="15"/>
      <c r="F425" s="15"/>
      <c r="G425" s="15"/>
      <c r="H425" s="15"/>
      <c r="I425" s="15"/>
      <c r="J425" s="15"/>
      <c r="K425" s="15"/>
      <c r="L425" s="15"/>
      <c r="M425" s="15"/>
      <c r="N425" s="15"/>
    </row>
    <row r="426" spans="1:14" ht="12.75">
      <c r="A426" s="112"/>
      <c r="B426" s="112"/>
      <c r="C426" s="112"/>
      <c r="D426" s="112"/>
      <c r="E426" s="15"/>
      <c r="F426" s="15"/>
      <c r="G426" s="15"/>
      <c r="H426" s="15"/>
      <c r="I426" s="15"/>
      <c r="J426" s="15"/>
      <c r="K426" s="15"/>
      <c r="L426" s="15"/>
      <c r="M426" s="15"/>
      <c r="N426" s="15"/>
    </row>
    <row r="427" spans="1:14" ht="12.75">
      <c r="A427" s="112"/>
      <c r="B427" s="112"/>
      <c r="C427" s="112"/>
      <c r="D427" s="112"/>
      <c r="E427" s="15"/>
      <c r="F427" s="15"/>
      <c r="G427" s="15"/>
      <c r="H427" s="15"/>
      <c r="I427" s="15"/>
      <c r="J427" s="15"/>
      <c r="K427" s="15"/>
      <c r="L427" s="15"/>
      <c r="M427" s="15"/>
      <c r="N427" s="15"/>
    </row>
    <row r="428" spans="1:14" ht="12.75">
      <c r="A428" s="112"/>
      <c r="B428" s="112"/>
      <c r="C428" s="112"/>
      <c r="D428" s="112"/>
      <c r="E428" s="15"/>
      <c r="F428" s="15"/>
      <c r="G428" s="15"/>
      <c r="H428" s="15"/>
      <c r="I428" s="15"/>
      <c r="J428" s="15"/>
      <c r="K428" s="15"/>
      <c r="L428" s="15"/>
      <c r="M428" s="15"/>
      <c r="N428" s="15"/>
    </row>
    <row r="429" spans="1:14" ht="12.75">
      <c r="A429" s="112"/>
      <c r="B429" s="112"/>
      <c r="C429" s="112"/>
      <c r="D429" s="112"/>
      <c r="E429" s="15"/>
      <c r="F429" s="15"/>
      <c r="G429" s="15"/>
      <c r="H429" s="15"/>
      <c r="I429" s="15"/>
      <c r="J429" s="15"/>
      <c r="K429" s="15"/>
      <c r="L429" s="15"/>
      <c r="M429" s="15"/>
      <c r="N429" s="15"/>
    </row>
    <row r="430" spans="1:14" ht="12.75">
      <c r="A430" s="112"/>
      <c r="B430" s="112"/>
      <c r="C430" s="112"/>
      <c r="D430" s="112"/>
      <c r="E430" s="15"/>
      <c r="F430" s="15"/>
      <c r="G430" s="15"/>
      <c r="H430" s="15"/>
      <c r="I430" s="15"/>
      <c r="J430" s="15"/>
      <c r="K430" s="15"/>
      <c r="L430" s="15"/>
      <c r="M430" s="15"/>
      <c r="N430" s="15"/>
    </row>
    <row r="431" spans="1:14" ht="12.75">
      <c r="A431" s="112"/>
      <c r="B431" s="112"/>
      <c r="C431" s="112"/>
      <c r="D431" s="112"/>
      <c r="E431" s="15"/>
      <c r="F431" s="15"/>
      <c r="G431" s="15"/>
      <c r="H431" s="15"/>
      <c r="I431" s="15"/>
      <c r="J431" s="15"/>
      <c r="K431" s="15"/>
      <c r="L431" s="15"/>
      <c r="M431" s="15"/>
      <c r="N431" s="15"/>
    </row>
    <row r="432" spans="1:14" ht="12.75">
      <c r="A432" s="112"/>
      <c r="B432" s="112"/>
      <c r="C432" s="112"/>
      <c r="D432" s="112"/>
      <c r="E432" s="15"/>
      <c r="F432" s="15"/>
      <c r="G432" s="15"/>
      <c r="H432" s="15"/>
      <c r="I432" s="15"/>
      <c r="J432" s="15"/>
      <c r="K432" s="15"/>
      <c r="L432" s="15"/>
      <c r="M432" s="15"/>
      <c r="N432" s="15"/>
    </row>
    <row r="433" spans="1:14" ht="12.75">
      <c r="A433" s="112"/>
      <c r="B433" s="112"/>
      <c r="C433" s="112"/>
      <c r="D433" s="112"/>
      <c r="E433" s="15"/>
      <c r="F433" s="15"/>
      <c r="G433" s="15"/>
      <c r="H433" s="15"/>
      <c r="I433" s="15"/>
      <c r="J433" s="15"/>
      <c r="K433" s="15"/>
      <c r="L433" s="15"/>
      <c r="M433" s="15"/>
      <c r="N433" s="15"/>
    </row>
    <row r="434" spans="1:14" ht="12.75">
      <c r="A434" s="112"/>
      <c r="B434" s="112"/>
      <c r="C434" s="112"/>
      <c r="D434" s="112"/>
      <c r="E434" s="15"/>
      <c r="F434" s="15"/>
      <c r="G434" s="15"/>
      <c r="H434" s="15"/>
      <c r="I434" s="15"/>
      <c r="J434" s="15"/>
      <c r="K434" s="15"/>
      <c r="L434" s="15"/>
      <c r="M434" s="15"/>
      <c r="N434" s="15"/>
    </row>
    <row r="435" spans="1:14" ht="12.75">
      <c r="A435" s="112"/>
      <c r="B435" s="112"/>
      <c r="C435" s="112"/>
      <c r="D435" s="112"/>
      <c r="E435" s="15"/>
      <c r="F435" s="15"/>
      <c r="G435" s="15"/>
      <c r="H435" s="15"/>
      <c r="I435" s="15"/>
      <c r="J435" s="15"/>
      <c r="K435" s="15"/>
      <c r="L435" s="15"/>
      <c r="M435" s="15"/>
      <c r="N435" s="15"/>
    </row>
    <row r="436" spans="1:14" ht="12.75">
      <c r="A436" s="112"/>
      <c r="B436" s="112"/>
      <c r="C436" s="112"/>
      <c r="D436" s="112"/>
      <c r="E436" s="15"/>
      <c r="F436" s="15"/>
      <c r="G436" s="15"/>
      <c r="H436" s="15"/>
      <c r="I436" s="15"/>
      <c r="J436" s="15"/>
      <c r="K436" s="15"/>
      <c r="L436" s="15"/>
      <c r="M436" s="15"/>
      <c r="N436" s="15"/>
    </row>
    <row r="437" spans="1:14" ht="12.75">
      <c r="A437" s="112"/>
      <c r="B437" s="112"/>
      <c r="C437" s="112"/>
      <c r="D437" s="112"/>
      <c r="E437" s="15"/>
      <c r="F437" s="15"/>
      <c r="G437" s="15"/>
      <c r="H437" s="15"/>
      <c r="I437" s="15"/>
      <c r="J437" s="15"/>
      <c r="K437" s="15"/>
      <c r="L437" s="15"/>
      <c r="M437" s="15"/>
      <c r="N437" s="15"/>
    </row>
    <row r="438" spans="1:14" ht="12.75">
      <c r="A438" s="112"/>
      <c r="B438" s="112"/>
      <c r="C438" s="112"/>
      <c r="D438" s="112"/>
      <c r="E438" s="15"/>
      <c r="F438" s="15"/>
      <c r="G438" s="15"/>
      <c r="H438" s="15"/>
      <c r="I438" s="15"/>
      <c r="J438" s="15"/>
      <c r="K438" s="15"/>
      <c r="L438" s="15"/>
      <c r="M438" s="15"/>
      <c r="N438" s="15"/>
    </row>
    <row r="439" spans="1:14" ht="12.75">
      <c r="A439" s="112"/>
      <c r="B439" s="112"/>
      <c r="C439" s="112"/>
      <c r="D439" s="112"/>
      <c r="E439" s="15"/>
      <c r="F439" s="15"/>
      <c r="G439" s="15"/>
      <c r="H439" s="15"/>
      <c r="I439" s="15"/>
      <c r="J439" s="15"/>
      <c r="K439" s="15"/>
      <c r="L439" s="15"/>
      <c r="M439" s="15"/>
      <c r="N439" s="15"/>
    </row>
    <row r="440" spans="1:14" ht="12.75">
      <c r="A440" s="112"/>
      <c r="B440" s="112"/>
      <c r="C440" s="112"/>
      <c r="D440" s="112"/>
      <c r="E440" s="15"/>
      <c r="F440" s="15"/>
      <c r="G440" s="15"/>
      <c r="H440" s="15"/>
      <c r="I440" s="15"/>
      <c r="J440" s="15"/>
      <c r="K440" s="15"/>
      <c r="L440" s="15"/>
      <c r="M440" s="15"/>
      <c r="N440" s="15"/>
    </row>
    <row r="441" spans="1:14" ht="12.75">
      <c r="A441" s="112"/>
      <c r="B441" s="112"/>
      <c r="C441" s="112"/>
      <c r="D441" s="112"/>
      <c r="E441" s="15"/>
      <c r="F441" s="15"/>
      <c r="G441" s="15"/>
      <c r="H441" s="15"/>
      <c r="I441" s="15"/>
      <c r="J441" s="15"/>
      <c r="K441" s="15"/>
      <c r="L441" s="15"/>
      <c r="M441" s="15"/>
      <c r="N441" s="15"/>
    </row>
    <row r="442" spans="1:14" ht="12.75">
      <c r="A442" s="112"/>
      <c r="B442" s="112"/>
      <c r="C442" s="112"/>
      <c r="D442" s="112"/>
      <c r="E442" s="15"/>
      <c r="F442" s="15"/>
      <c r="G442" s="15"/>
      <c r="H442" s="15"/>
      <c r="I442" s="15"/>
      <c r="J442" s="15"/>
      <c r="K442" s="15"/>
      <c r="L442" s="15"/>
      <c r="M442" s="15"/>
      <c r="N442" s="15"/>
    </row>
    <row r="443" spans="1:14" ht="12.75">
      <c r="A443" s="112"/>
      <c r="B443" s="112"/>
      <c r="C443" s="112"/>
      <c r="D443" s="112"/>
      <c r="E443" s="15"/>
      <c r="F443" s="15"/>
      <c r="G443" s="15"/>
      <c r="H443" s="15"/>
      <c r="I443" s="15"/>
      <c r="J443" s="15"/>
      <c r="K443" s="15"/>
      <c r="L443" s="15"/>
      <c r="M443" s="15"/>
      <c r="N443" s="15"/>
    </row>
    <row r="444" spans="1:14" ht="12.75">
      <c r="A444" s="112"/>
      <c r="B444" s="112"/>
      <c r="C444" s="112"/>
      <c r="D444" s="112"/>
      <c r="E444" s="15"/>
      <c r="F444" s="15"/>
      <c r="G444" s="15"/>
      <c r="H444" s="15"/>
      <c r="I444" s="15"/>
      <c r="J444" s="15"/>
      <c r="K444" s="15"/>
      <c r="L444" s="15"/>
      <c r="M444" s="15"/>
      <c r="N444" s="15"/>
    </row>
    <row r="445" spans="1:14" ht="12.75">
      <c r="A445" s="112"/>
      <c r="B445" s="112"/>
      <c r="C445" s="112"/>
      <c r="D445" s="112"/>
      <c r="E445" s="15"/>
      <c r="F445" s="15"/>
      <c r="G445" s="15"/>
      <c r="H445" s="15"/>
      <c r="I445" s="15"/>
      <c r="J445" s="15"/>
      <c r="K445" s="15"/>
      <c r="L445" s="15"/>
      <c r="M445" s="15"/>
      <c r="N445" s="15"/>
    </row>
    <row r="446" spans="1:14" ht="12.75">
      <c r="A446" s="112"/>
      <c r="B446" s="112"/>
      <c r="C446" s="112"/>
      <c r="D446" s="112"/>
      <c r="E446" s="15"/>
      <c r="F446" s="15"/>
      <c r="G446" s="15"/>
      <c r="H446" s="15"/>
      <c r="I446" s="15"/>
      <c r="J446" s="15"/>
      <c r="K446" s="15"/>
      <c r="L446" s="15"/>
      <c r="M446" s="15"/>
      <c r="N446" s="15"/>
    </row>
    <row r="447" spans="1:14" ht="12.75">
      <c r="A447" s="112"/>
      <c r="B447" s="112"/>
      <c r="C447" s="112"/>
      <c r="D447" s="112"/>
      <c r="E447" s="15"/>
      <c r="F447" s="15"/>
      <c r="G447" s="15"/>
      <c r="H447" s="15"/>
      <c r="I447" s="15"/>
      <c r="J447" s="15"/>
      <c r="K447" s="15"/>
      <c r="L447" s="15"/>
      <c r="M447" s="15"/>
      <c r="N447" s="15"/>
    </row>
    <row r="448" spans="1:14" ht="12.75">
      <c r="A448" s="112"/>
      <c r="B448" s="112"/>
      <c r="C448" s="112"/>
      <c r="D448" s="112"/>
      <c r="E448" s="15"/>
      <c r="F448" s="15"/>
      <c r="G448" s="15"/>
      <c r="H448" s="15"/>
      <c r="I448" s="15"/>
      <c r="J448" s="15"/>
      <c r="K448" s="15"/>
      <c r="L448" s="15"/>
      <c r="M448" s="15"/>
      <c r="N448" s="15"/>
    </row>
  </sheetData>
  <sheetProtection/>
  <mergeCells count="51">
    <mergeCell ref="A1:L1"/>
    <mergeCell ref="A4:C5"/>
    <mergeCell ref="D4:K4"/>
    <mergeCell ref="L4:L5"/>
    <mergeCell ref="A6:C6"/>
    <mergeCell ref="B8:C8"/>
    <mergeCell ref="B12:C12"/>
    <mergeCell ref="B15:C15"/>
    <mergeCell ref="B19:C19"/>
    <mergeCell ref="B25:C25"/>
    <mergeCell ref="B30:C30"/>
    <mergeCell ref="B35:C35"/>
    <mergeCell ref="B40:C40"/>
    <mergeCell ref="B41:C41"/>
    <mergeCell ref="B44:C44"/>
    <mergeCell ref="B47:C47"/>
    <mergeCell ref="B50:C50"/>
    <mergeCell ref="B53:C53"/>
    <mergeCell ref="B54:C54"/>
    <mergeCell ref="B57:C57"/>
    <mergeCell ref="B60:C60"/>
    <mergeCell ref="B64:C64"/>
    <mergeCell ref="B68:C68"/>
    <mergeCell ref="B72:C72"/>
    <mergeCell ref="B75:C75"/>
    <mergeCell ref="B79:C79"/>
    <mergeCell ref="B86:C86"/>
    <mergeCell ref="B89:C89"/>
    <mergeCell ref="B94:C94"/>
    <mergeCell ref="B98:C98"/>
    <mergeCell ref="B101:C101"/>
    <mergeCell ref="B106:C106"/>
    <mergeCell ref="B110:C110"/>
    <mergeCell ref="B111:C111"/>
    <mergeCell ref="B112:C112"/>
    <mergeCell ref="B113:C113"/>
    <mergeCell ref="B117:C117"/>
    <mergeCell ref="B120:C120"/>
    <mergeCell ref="B123:C123"/>
    <mergeCell ref="B126:C126"/>
    <mergeCell ref="B133:C133"/>
    <mergeCell ref="B141:C141"/>
    <mergeCell ref="B195:C195"/>
    <mergeCell ref="B199:C199"/>
    <mergeCell ref="B203:C203"/>
    <mergeCell ref="B151:C151"/>
    <mergeCell ref="B161:C161"/>
    <mergeCell ref="B169:C169"/>
    <mergeCell ref="B178:C178"/>
    <mergeCell ref="B186:C186"/>
    <mergeCell ref="B190:C190"/>
  </mergeCells>
  <dataValidations count="2">
    <dataValidation allowBlank="1" showInputMessage="1" showErrorMessage="1" imeMode="hiragana" sqref="A3"/>
    <dataValidation allowBlank="1" showInputMessage="1" showErrorMessage="1" imeMode="off" sqref="M59:M108 E59:E108 F59:L91 L93:L108 F93:K107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rowBreaks count="2" manualBreakCount="2">
    <brk id="67" max="11" man="1"/>
    <brk id="132" max="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E4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H12" sqref="H12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10.875" style="0" customWidth="1"/>
    <col min="4" max="5" width="12.625" style="0" customWidth="1"/>
    <col min="6" max="7" width="13.375" style="0" customWidth="1"/>
    <col min="8" max="8" width="11.125" style="0" customWidth="1"/>
    <col min="9" max="9" width="12.375" style="0" customWidth="1"/>
    <col min="10" max="10" width="2.125" style="0" customWidth="1"/>
  </cols>
  <sheetData>
    <row r="1" spans="1:31" ht="16.5" customHeight="1">
      <c r="A1" s="381" t="s">
        <v>212</v>
      </c>
      <c r="B1" s="382"/>
      <c r="C1" s="382"/>
      <c r="D1" s="382"/>
      <c r="E1" s="382"/>
      <c r="F1" s="382"/>
      <c r="G1" s="382"/>
      <c r="H1" s="382"/>
      <c r="I1" s="38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>
      <c r="A2" s="64"/>
      <c r="B2" s="65"/>
      <c r="C2" s="65"/>
      <c r="D2" s="65"/>
      <c r="E2" s="65"/>
      <c r="F2" s="65"/>
      <c r="G2" s="65"/>
      <c r="H2" s="65"/>
      <c r="I2" s="6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" s="11" customFormat="1" ht="18" customHeight="1" thickBot="1">
      <c r="A3" s="70" t="s">
        <v>22</v>
      </c>
      <c r="D3" s="71" t="s">
        <v>326</v>
      </c>
    </row>
    <row r="4" spans="1:31" ht="27" customHeight="1" thickTop="1">
      <c r="A4" s="402" t="s">
        <v>37</v>
      </c>
      <c r="B4" s="403"/>
      <c r="C4" s="404"/>
      <c r="D4" s="395" t="s">
        <v>24</v>
      </c>
      <c r="E4" s="396"/>
      <c r="F4" s="393" t="s">
        <v>329</v>
      </c>
      <c r="G4" s="394"/>
      <c r="H4" s="389" t="s">
        <v>38</v>
      </c>
      <c r="I4" s="104" t="s">
        <v>39</v>
      </c>
      <c r="J4" s="2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27" customHeight="1">
      <c r="A5" s="405"/>
      <c r="B5" s="405"/>
      <c r="C5" s="406"/>
      <c r="D5" s="105" t="s">
        <v>324</v>
      </c>
      <c r="E5" s="106" t="s">
        <v>328</v>
      </c>
      <c r="F5" s="107" t="s">
        <v>302</v>
      </c>
      <c r="G5" s="107" t="s">
        <v>303</v>
      </c>
      <c r="H5" s="390"/>
      <c r="I5" s="108" t="s">
        <v>299</v>
      </c>
      <c r="J5" s="20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5" customHeight="1">
      <c r="A6" s="9"/>
      <c r="B6" s="9"/>
      <c r="C6" s="109"/>
      <c r="D6" s="248"/>
      <c r="E6" s="248"/>
      <c r="F6" s="248"/>
      <c r="G6" s="249" t="s">
        <v>300</v>
      </c>
      <c r="H6" s="250" t="s">
        <v>301</v>
      </c>
      <c r="I6" s="248"/>
      <c r="J6" s="20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1" ht="23.25" customHeight="1">
      <c r="A7" s="399" t="s">
        <v>40</v>
      </c>
      <c r="B7" s="400"/>
      <c r="C7" s="401"/>
      <c r="D7" s="262">
        <f>SUM(D8:D11)</f>
        <v>14047594</v>
      </c>
      <c r="E7" s="262">
        <f>SUM(E8:E11)</f>
        <v>13515272</v>
      </c>
      <c r="F7" s="318">
        <f>D7-E7</f>
        <v>532322</v>
      </c>
      <c r="G7" s="319">
        <f>F7/E7*100</f>
        <v>3.938670268715273</v>
      </c>
      <c r="H7" s="377">
        <v>2194.03</v>
      </c>
      <c r="I7" s="320">
        <f>D7/H7</f>
        <v>6402.644448799697</v>
      </c>
      <c r="J7" s="20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</row>
    <row r="8" spans="1:31" ht="13.5" customHeight="1">
      <c r="A8" s="88"/>
      <c r="B8" s="397" t="s">
        <v>41</v>
      </c>
      <c r="C8" s="398"/>
      <c r="D8" s="263">
        <f>SUM(D14:D40)</f>
        <v>9733276</v>
      </c>
      <c r="E8" s="263">
        <v>9272740</v>
      </c>
      <c r="F8" s="314">
        <f>D8-E8</f>
        <v>460536</v>
      </c>
      <c r="G8" s="315">
        <f>F8/E8*100</f>
        <v>4.966557889038191</v>
      </c>
      <c r="H8" s="378">
        <v>627.53</v>
      </c>
      <c r="I8" s="321">
        <f>D8/H8</f>
        <v>15510.455277038549</v>
      </c>
      <c r="J8" s="20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1" ht="13.5" customHeight="1">
      <c r="A9" s="15"/>
      <c r="B9" s="391" t="s">
        <v>42</v>
      </c>
      <c r="C9" s="392"/>
      <c r="D9" s="251">
        <v>4234381</v>
      </c>
      <c r="E9" s="251">
        <v>4157707</v>
      </c>
      <c r="F9" s="252">
        <f>D9-E9</f>
        <v>76674</v>
      </c>
      <c r="G9" s="253">
        <f>F9/E9*100</f>
        <v>1.844141494338105</v>
      </c>
      <c r="H9" s="379">
        <v>783.95</v>
      </c>
      <c r="I9" s="254">
        <f>D9/H9</f>
        <v>5401.340646724919</v>
      </c>
      <c r="J9" s="20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customHeight="1">
      <c r="A10" s="15"/>
      <c r="B10" s="391" t="s">
        <v>43</v>
      </c>
      <c r="C10" s="392"/>
      <c r="D10" s="251">
        <v>55476</v>
      </c>
      <c r="E10" s="251">
        <v>58334</v>
      </c>
      <c r="F10" s="252">
        <f>D10-E10</f>
        <v>-2858</v>
      </c>
      <c r="G10" s="253">
        <f>F10/E10*100</f>
        <v>-4.899372578599102</v>
      </c>
      <c r="H10" s="380">
        <v>375.86</v>
      </c>
      <c r="I10" s="255">
        <f>D10/H10</f>
        <v>147.59750971106263</v>
      </c>
      <c r="J10" s="20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5"/>
      <c r="B11" s="391" t="s">
        <v>44</v>
      </c>
      <c r="C11" s="392"/>
      <c r="D11" s="251">
        <v>24461</v>
      </c>
      <c r="E11" s="251">
        <v>26491</v>
      </c>
      <c r="F11" s="252">
        <f>D11-E11</f>
        <v>-2030</v>
      </c>
      <c r="G11" s="253">
        <f>F11/E11*100</f>
        <v>-7.662979879959231</v>
      </c>
      <c r="H11" s="380">
        <v>406.69</v>
      </c>
      <c r="I11" s="255">
        <f>D11/H11</f>
        <v>60.146548968501804</v>
      </c>
      <c r="J11" s="20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5" customHeight="1">
      <c r="A12" s="15"/>
      <c r="B12" s="17"/>
      <c r="C12" s="19" t="s">
        <v>45</v>
      </c>
      <c r="D12" s="231"/>
      <c r="E12" s="231"/>
      <c r="F12" s="252"/>
      <c r="G12" s="253"/>
      <c r="H12" s="256"/>
      <c r="I12" s="255"/>
      <c r="J12" s="20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1" ht="13.5" customHeight="1">
      <c r="A13" s="15"/>
      <c r="B13" s="15"/>
      <c r="C13" s="323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3.5" customHeight="1">
      <c r="A14" s="15"/>
      <c r="B14" s="15"/>
      <c r="C14" s="19" t="s">
        <v>46</v>
      </c>
      <c r="D14" s="251">
        <v>66680</v>
      </c>
      <c r="E14" s="251">
        <v>58406</v>
      </c>
      <c r="F14" s="252">
        <f>D14-E14</f>
        <v>8274</v>
      </c>
      <c r="G14" s="253">
        <f>F14/E14*100</f>
        <v>14.166352771975482</v>
      </c>
      <c r="H14" s="256">
        <v>11.66</v>
      </c>
      <c r="I14" s="255">
        <f>D14/H14</f>
        <v>5718.6963979416805</v>
      </c>
      <c r="J14" s="20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5"/>
      <c r="B15" s="15"/>
      <c r="C15" s="19" t="s">
        <v>47</v>
      </c>
      <c r="D15" s="251">
        <v>169179</v>
      </c>
      <c r="E15" s="251">
        <v>141183</v>
      </c>
      <c r="F15" s="252">
        <f>D15-E15</f>
        <v>27996</v>
      </c>
      <c r="G15" s="253">
        <f>F15/E15*100</f>
        <v>19.829582881791715</v>
      </c>
      <c r="H15" s="256">
        <v>10.21</v>
      </c>
      <c r="I15" s="255">
        <f>D15/H15</f>
        <v>16569.931439764936</v>
      </c>
      <c r="J15" s="20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15"/>
      <c r="B16" s="15"/>
      <c r="C16" s="19" t="s">
        <v>48</v>
      </c>
      <c r="D16" s="251">
        <v>260486</v>
      </c>
      <c r="E16" s="251">
        <v>243283</v>
      </c>
      <c r="F16" s="252">
        <f>D16-E16</f>
        <v>17203</v>
      </c>
      <c r="G16" s="253">
        <f>F16/E16*100</f>
        <v>7.071188697936148</v>
      </c>
      <c r="H16" s="256">
        <v>20.37</v>
      </c>
      <c r="I16" s="255">
        <f>D16/H16</f>
        <v>12787.72704958272</v>
      </c>
      <c r="J16" s="20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15"/>
      <c r="B17" s="15"/>
      <c r="C17" s="19" t="s">
        <v>49</v>
      </c>
      <c r="D17" s="251">
        <v>349385</v>
      </c>
      <c r="E17" s="251">
        <v>333560</v>
      </c>
      <c r="F17" s="252">
        <f>D17-E17</f>
        <v>15825</v>
      </c>
      <c r="G17" s="253">
        <f>F17/E17*100</f>
        <v>4.744273893752248</v>
      </c>
      <c r="H17" s="256">
        <v>18.22</v>
      </c>
      <c r="I17" s="255">
        <f>D17/H17</f>
        <v>19175.90559824369</v>
      </c>
      <c r="J17" s="2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3.5" customHeight="1">
      <c r="A18" s="15"/>
      <c r="B18" s="15"/>
      <c r="C18" s="19" t="s">
        <v>50</v>
      </c>
      <c r="D18" s="251">
        <v>240069</v>
      </c>
      <c r="E18" s="251">
        <v>219724</v>
      </c>
      <c r="F18" s="252">
        <f>D18-E18</f>
        <v>20345</v>
      </c>
      <c r="G18" s="253">
        <f>F18/E18*100</f>
        <v>9.259343540077552</v>
      </c>
      <c r="H18" s="256">
        <v>11.29</v>
      </c>
      <c r="I18" s="255">
        <f>D18/H18</f>
        <v>21263.861824623564</v>
      </c>
      <c r="J18" s="2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1:31" ht="13.5" customHeight="1">
      <c r="A19" s="15"/>
      <c r="B19" s="15"/>
      <c r="C19" s="323"/>
      <c r="J19" s="20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</row>
    <row r="20" spans="1:10" s="56" customFormat="1" ht="13.5" customHeight="1">
      <c r="A20" s="93"/>
      <c r="B20" s="93"/>
      <c r="C20" s="19" t="s">
        <v>51</v>
      </c>
      <c r="D20" s="251">
        <v>211444</v>
      </c>
      <c r="E20" s="251">
        <v>198073</v>
      </c>
      <c r="F20" s="252">
        <f>D20-E20</f>
        <v>13371</v>
      </c>
      <c r="G20" s="253">
        <f>F20/E20*100</f>
        <v>6.75054146703488</v>
      </c>
      <c r="H20" s="256">
        <v>10.11</v>
      </c>
      <c r="I20" s="255">
        <f>D20/H20</f>
        <v>20914.342235410484</v>
      </c>
      <c r="J20" s="110"/>
    </row>
    <row r="21" spans="1:31" ht="13.5" customHeight="1">
      <c r="A21" s="15"/>
      <c r="B21" s="15"/>
      <c r="C21" s="19" t="s">
        <v>52</v>
      </c>
      <c r="D21" s="251">
        <v>272085</v>
      </c>
      <c r="E21" s="251">
        <v>256274</v>
      </c>
      <c r="F21" s="252">
        <f>D21-E21</f>
        <v>15811</v>
      </c>
      <c r="G21" s="253">
        <f>F21/E21*100</f>
        <v>6.169568508705526</v>
      </c>
      <c r="H21" s="256">
        <v>13.77</v>
      </c>
      <c r="I21" s="255">
        <f>D21/H21</f>
        <v>19759.25925925926</v>
      </c>
      <c r="J21" s="2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</row>
    <row r="22" spans="1:31" ht="13.5" customHeight="1">
      <c r="A22" s="15"/>
      <c r="B22" s="15"/>
      <c r="C22" s="92" t="s">
        <v>22</v>
      </c>
      <c r="D22" s="263">
        <v>524310</v>
      </c>
      <c r="E22" s="263">
        <v>498109</v>
      </c>
      <c r="F22" s="314">
        <f>D22-E22</f>
        <v>26201</v>
      </c>
      <c r="G22" s="315">
        <f>F22/E22*100</f>
        <v>5.260093674276113</v>
      </c>
      <c r="H22" s="316">
        <v>42.99</v>
      </c>
      <c r="I22" s="317">
        <f>D22/H22</f>
        <v>12196.092114445219</v>
      </c>
      <c r="J22" s="20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 customHeight="1">
      <c r="A23" s="15"/>
      <c r="B23" s="15"/>
      <c r="C23" s="19" t="s">
        <v>53</v>
      </c>
      <c r="D23" s="251">
        <v>422488</v>
      </c>
      <c r="E23" s="251">
        <v>386855</v>
      </c>
      <c r="F23" s="252">
        <f>D23-E23</f>
        <v>35633</v>
      </c>
      <c r="G23" s="253">
        <f>F23/E23*100</f>
        <v>9.2109446691913</v>
      </c>
      <c r="H23" s="256">
        <v>22.84</v>
      </c>
      <c r="I23" s="255">
        <f>D23/H23</f>
        <v>18497.723292469353</v>
      </c>
      <c r="J23" s="20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 customHeight="1">
      <c r="A24" s="15"/>
      <c r="B24" s="15"/>
      <c r="C24" s="19" t="s">
        <v>54</v>
      </c>
      <c r="D24" s="251">
        <v>288088</v>
      </c>
      <c r="E24" s="251">
        <v>277622</v>
      </c>
      <c r="F24" s="252">
        <f>D24-E24</f>
        <v>10466</v>
      </c>
      <c r="G24" s="253">
        <f>F24/E24*100</f>
        <v>3.769874145420752</v>
      </c>
      <c r="H24" s="256">
        <v>14.67</v>
      </c>
      <c r="I24" s="255">
        <f>D24/H24</f>
        <v>19637.90047716428</v>
      </c>
      <c r="J24" s="20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1:31" ht="13.5" customHeight="1">
      <c r="A25" s="15"/>
      <c r="B25" s="15"/>
      <c r="C25" s="323"/>
      <c r="J25" s="20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</row>
    <row r="26" spans="1:31" ht="13.5" customHeight="1">
      <c r="A26" s="15"/>
      <c r="B26" s="15"/>
      <c r="C26" s="19" t="s">
        <v>55</v>
      </c>
      <c r="D26" s="251">
        <v>748081</v>
      </c>
      <c r="E26" s="251">
        <v>717082</v>
      </c>
      <c r="F26" s="252">
        <f>D26-E26</f>
        <v>30999</v>
      </c>
      <c r="G26" s="253">
        <f>F26/E26*100</f>
        <v>4.322936567923891</v>
      </c>
      <c r="H26" s="256">
        <v>61.86</v>
      </c>
      <c r="I26" s="255">
        <f>D26/H26</f>
        <v>12093.129647591335</v>
      </c>
      <c r="J26" s="20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 customHeight="1">
      <c r="A27" s="15"/>
      <c r="B27" s="15"/>
      <c r="C27" s="19" t="s">
        <v>56</v>
      </c>
      <c r="D27" s="251">
        <v>943664</v>
      </c>
      <c r="E27" s="251">
        <v>903346</v>
      </c>
      <c r="F27" s="252">
        <f>D27-E27</f>
        <v>40318</v>
      </c>
      <c r="G27" s="253">
        <f>F27/E27*100</f>
        <v>4.463184649071342</v>
      </c>
      <c r="H27" s="256">
        <v>58.05</v>
      </c>
      <c r="I27" s="255">
        <f>D27/H27</f>
        <v>16256.055124892335</v>
      </c>
      <c r="J27" s="20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5" customHeight="1">
      <c r="A28" s="15"/>
      <c r="B28" s="15"/>
      <c r="C28" s="19" t="s">
        <v>57</v>
      </c>
      <c r="D28" s="251">
        <v>243883</v>
      </c>
      <c r="E28" s="251">
        <v>224533</v>
      </c>
      <c r="F28" s="252">
        <f>D28-E28</f>
        <v>19350</v>
      </c>
      <c r="G28" s="253">
        <f>F28/E28*100</f>
        <v>8.617886903038752</v>
      </c>
      <c r="H28" s="256">
        <v>15.11</v>
      </c>
      <c r="I28" s="255">
        <f>D28/H28</f>
        <v>16140.502978160159</v>
      </c>
      <c r="J28" s="20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 customHeight="1">
      <c r="A29" s="15"/>
      <c r="B29" s="15"/>
      <c r="C29" s="19" t="s">
        <v>58</v>
      </c>
      <c r="D29" s="251">
        <v>344880</v>
      </c>
      <c r="E29" s="251">
        <v>328215</v>
      </c>
      <c r="F29" s="252">
        <f>D29-E29</f>
        <v>16665</v>
      </c>
      <c r="G29" s="253">
        <f>F29/E29*100</f>
        <v>5.077464466889082</v>
      </c>
      <c r="H29" s="256">
        <v>15.59</v>
      </c>
      <c r="I29" s="255">
        <f>D29/H29</f>
        <v>22121.87299550994</v>
      </c>
      <c r="J29" s="20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5" customHeight="1">
      <c r="A30" s="15"/>
      <c r="B30" s="15"/>
      <c r="C30" s="19" t="s">
        <v>59</v>
      </c>
      <c r="D30" s="251">
        <v>591108</v>
      </c>
      <c r="E30" s="251">
        <v>563997</v>
      </c>
      <c r="F30" s="252">
        <f>D30-E30</f>
        <v>27111</v>
      </c>
      <c r="G30" s="253">
        <f>F30/E30*100</f>
        <v>4.806940462449268</v>
      </c>
      <c r="H30" s="256">
        <v>34.06</v>
      </c>
      <c r="I30" s="255">
        <f>D30/H30</f>
        <v>17354.903112155018</v>
      </c>
      <c r="J30" s="20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1:31" ht="13.5" customHeight="1">
      <c r="A31" s="15"/>
      <c r="B31" s="15"/>
      <c r="C31" s="323"/>
      <c r="J31" s="20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</row>
    <row r="32" spans="1:31" ht="13.5" customHeight="1">
      <c r="A32" s="15"/>
      <c r="B32" s="15"/>
      <c r="C32" s="19" t="s">
        <v>60</v>
      </c>
      <c r="D32" s="251">
        <v>301599</v>
      </c>
      <c r="E32" s="251">
        <v>291167</v>
      </c>
      <c r="F32" s="252">
        <f>D32-E32</f>
        <v>10432</v>
      </c>
      <c r="G32" s="253">
        <f>F32/E32*100</f>
        <v>3.58282360294951</v>
      </c>
      <c r="H32" s="256">
        <v>13.01</v>
      </c>
      <c r="I32" s="255">
        <f>D32/H32</f>
        <v>23182.090699461955</v>
      </c>
      <c r="J32" s="20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>
      <c r="A33" s="15"/>
      <c r="B33" s="15"/>
      <c r="C33" s="19" t="s">
        <v>61</v>
      </c>
      <c r="D33" s="251">
        <v>355213</v>
      </c>
      <c r="E33" s="251">
        <v>341076</v>
      </c>
      <c r="F33" s="252">
        <f>D33-E33</f>
        <v>14137</v>
      </c>
      <c r="G33" s="253">
        <f>F33/E33*100</f>
        <v>4.1448240274894745</v>
      </c>
      <c r="H33" s="257">
        <v>20.61</v>
      </c>
      <c r="I33" s="255">
        <f>D33/H33</f>
        <v>17234.98301795245</v>
      </c>
      <c r="J33" s="20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5" customHeight="1">
      <c r="A34" s="15"/>
      <c r="B34" s="15"/>
      <c r="C34" s="19" t="s">
        <v>62</v>
      </c>
      <c r="D34" s="251">
        <v>217475</v>
      </c>
      <c r="E34" s="251">
        <v>212264</v>
      </c>
      <c r="F34" s="252">
        <f>D34-E34</f>
        <v>5211</v>
      </c>
      <c r="G34" s="253">
        <f>F34/E34*100</f>
        <v>2.4549617457505746</v>
      </c>
      <c r="H34" s="256">
        <v>10.16</v>
      </c>
      <c r="I34" s="255">
        <f>D34/H34</f>
        <v>21405.01968503937</v>
      </c>
      <c r="J34" s="20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3.5" customHeight="1">
      <c r="A35" s="15"/>
      <c r="B35" s="15"/>
      <c r="C35" s="19" t="s">
        <v>63</v>
      </c>
      <c r="D35" s="251">
        <v>584483</v>
      </c>
      <c r="E35" s="251">
        <v>561916</v>
      </c>
      <c r="F35" s="252">
        <f>D35-E35</f>
        <v>22567</v>
      </c>
      <c r="G35" s="253">
        <f>F35/E35*100</f>
        <v>4.016080695335246</v>
      </c>
      <c r="H35" s="256">
        <v>32.22</v>
      </c>
      <c r="I35" s="255">
        <f>D35/H35</f>
        <v>18140.378646803227</v>
      </c>
      <c r="J35" s="20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5" customHeight="1">
      <c r="A36" s="15"/>
      <c r="B36" s="15"/>
      <c r="C36" s="19" t="s">
        <v>64</v>
      </c>
      <c r="D36" s="251">
        <v>752608</v>
      </c>
      <c r="E36" s="251">
        <v>721722</v>
      </c>
      <c r="F36" s="252">
        <f>D36-E36</f>
        <v>30886</v>
      </c>
      <c r="G36" s="253">
        <f>F36/E36*100</f>
        <v>4.279487115537561</v>
      </c>
      <c r="H36" s="256">
        <v>48.08</v>
      </c>
      <c r="I36" s="255">
        <f>D36/H36</f>
        <v>15653.244592346091</v>
      </c>
      <c r="J36" s="20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1:31" ht="13.5" customHeight="1">
      <c r="A37" s="322"/>
      <c r="B37" s="322"/>
      <c r="C37" s="323"/>
      <c r="J37" s="20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</row>
    <row r="38" spans="3:31" ht="13.5" customHeight="1">
      <c r="C38" s="19" t="s">
        <v>65</v>
      </c>
      <c r="D38" s="251">
        <v>695043</v>
      </c>
      <c r="E38" s="251">
        <v>670122</v>
      </c>
      <c r="F38" s="252">
        <f>D38-E38</f>
        <v>24921</v>
      </c>
      <c r="G38" s="253">
        <f>F38/E38*100</f>
        <v>3.718875070509549</v>
      </c>
      <c r="H38" s="256">
        <v>53.25</v>
      </c>
      <c r="I38" s="255">
        <f>D38/H38</f>
        <v>13052.450704225352</v>
      </c>
      <c r="J38" s="20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3:31" ht="13.5" customHeight="1">
      <c r="C39" s="19" t="s">
        <v>66</v>
      </c>
      <c r="D39" s="251">
        <v>453093</v>
      </c>
      <c r="E39" s="251">
        <v>442913</v>
      </c>
      <c r="F39" s="252">
        <f>D39-E39</f>
        <v>10180</v>
      </c>
      <c r="G39" s="253">
        <f>F39/E39*100</f>
        <v>2.2984197799567863</v>
      </c>
      <c r="H39" s="256">
        <v>34.8</v>
      </c>
      <c r="I39" s="255">
        <f>D39/H39</f>
        <v>13019.91379310345</v>
      </c>
      <c r="J39" s="20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3:31" ht="13.5" customHeight="1">
      <c r="C40" s="19" t="s">
        <v>67</v>
      </c>
      <c r="D40" s="251">
        <v>697932</v>
      </c>
      <c r="E40" s="251">
        <v>681298</v>
      </c>
      <c r="F40" s="94">
        <f>D40-E40</f>
        <v>16634</v>
      </c>
      <c r="G40" s="258">
        <f>F40/E40*100</f>
        <v>2.441516047309694</v>
      </c>
      <c r="H40" s="257">
        <v>49.9</v>
      </c>
      <c r="I40" s="259">
        <f>D40/H40</f>
        <v>13986.613226452906</v>
      </c>
      <c r="J40" s="20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31" ht="7.5" customHeight="1">
      <c r="A41" s="324"/>
      <c r="B41" s="324"/>
      <c r="C41" s="324"/>
      <c r="D41" s="324"/>
      <c r="E41" s="313"/>
      <c r="F41" s="324"/>
      <c r="G41" s="324"/>
      <c r="H41" s="324"/>
      <c r="I41" s="324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</row>
    <row r="42" spans="1:31" ht="13.5" customHeight="1">
      <c r="A42" s="112" t="s">
        <v>330</v>
      </c>
      <c r="B42" s="168"/>
      <c r="C42" s="113"/>
      <c r="D42" s="234"/>
      <c r="E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2.75">
      <c r="A43" s="114" t="s">
        <v>311</v>
      </c>
      <c r="B43" s="103"/>
      <c r="C43" s="113"/>
      <c r="D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  <row r="44" spans="1:3" ht="12.75">
      <c r="A44" s="112" t="s">
        <v>331</v>
      </c>
      <c r="C44" s="114"/>
    </row>
    <row r="45" spans="1:3" ht="12.75">
      <c r="A45" s="112"/>
      <c r="B45" s="1" t="s">
        <v>312</v>
      </c>
      <c r="C45" s="1"/>
    </row>
    <row r="46" spans="2:3" ht="12.75">
      <c r="B46" t="s">
        <v>313</v>
      </c>
      <c r="C46" s="1"/>
    </row>
    <row r="47" spans="1:3" ht="12.75">
      <c r="A47" s="20" t="s">
        <v>332</v>
      </c>
      <c r="B47" s="1"/>
      <c r="C47" s="1"/>
    </row>
  </sheetData>
  <sheetProtection/>
  <mergeCells count="10">
    <mergeCell ref="A1:I1"/>
    <mergeCell ref="H4:H5"/>
    <mergeCell ref="B11:C11"/>
    <mergeCell ref="B10:C10"/>
    <mergeCell ref="B9:C9"/>
    <mergeCell ref="F4:G4"/>
    <mergeCell ref="D4:E4"/>
    <mergeCell ref="B8:C8"/>
    <mergeCell ref="A7:C7"/>
    <mergeCell ref="A4:C5"/>
  </mergeCells>
  <dataValidations count="2">
    <dataValidation allowBlank="1" showInputMessage="1" showErrorMessage="1" imeMode="off" sqref="D32:I36 F6:I12 D14:I18 D20:I24 D26:I30 D38:I40 D6:E11"/>
    <dataValidation allowBlank="1" showInputMessage="1" showErrorMessage="1" imeMode="hiragana" sqref="A3"/>
  </dataValidation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3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A1" sqref="A1:I1"/>
    </sheetView>
  </sheetViews>
  <sheetFormatPr defaultColWidth="9.00390625" defaultRowHeight="13.5"/>
  <cols>
    <col min="1" max="1" width="2.625" style="0" customWidth="1"/>
    <col min="2" max="2" width="2.75390625" style="0" customWidth="1"/>
    <col min="3" max="3" width="10.75390625" style="0" customWidth="1"/>
    <col min="4" max="4" width="12.50390625" style="0" customWidth="1"/>
    <col min="5" max="6" width="10.75390625" style="0" customWidth="1"/>
    <col min="7" max="8" width="12.50390625" style="0" customWidth="1"/>
    <col min="9" max="9" width="14.375" style="0" customWidth="1"/>
  </cols>
  <sheetData>
    <row r="1" spans="1:31" ht="16.5" customHeight="1">
      <c r="A1" s="381" t="s">
        <v>213</v>
      </c>
      <c r="B1" s="382"/>
      <c r="C1" s="382"/>
      <c r="D1" s="382"/>
      <c r="E1" s="382"/>
      <c r="F1" s="382"/>
      <c r="G1" s="382"/>
      <c r="H1" s="382"/>
      <c r="I1" s="38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>
      <c r="A2" s="64"/>
      <c r="B2" s="65"/>
      <c r="C2" s="65"/>
      <c r="D2" s="65"/>
      <c r="E2" s="65"/>
      <c r="F2" s="65"/>
      <c r="G2" s="65"/>
      <c r="H2" s="65"/>
      <c r="I2" s="6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4" s="11" customFormat="1" ht="18" customHeight="1" thickBot="1">
      <c r="A3" s="70" t="s">
        <v>22</v>
      </c>
      <c r="D3" s="71" t="s">
        <v>326</v>
      </c>
    </row>
    <row r="4" spans="1:31" ht="27" customHeight="1" thickTop="1">
      <c r="A4" s="402" t="s">
        <v>37</v>
      </c>
      <c r="B4" s="403"/>
      <c r="C4" s="404"/>
      <c r="D4" s="407" t="s">
        <v>24</v>
      </c>
      <c r="E4" s="403"/>
      <c r="F4" s="403"/>
      <c r="G4" s="395" t="s">
        <v>26</v>
      </c>
      <c r="H4" s="408"/>
      <c r="I4" s="408"/>
      <c r="J4" s="20"/>
      <c r="K4" s="20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</row>
    <row r="5" spans="1:31" ht="30" customHeight="1">
      <c r="A5" s="405"/>
      <c r="B5" s="405"/>
      <c r="C5" s="406"/>
      <c r="D5" s="107" t="s">
        <v>28</v>
      </c>
      <c r="E5" s="107" t="s">
        <v>29</v>
      </c>
      <c r="F5" s="107" t="s">
        <v>30</v>
      </c>
      <c r="G5" s="107" t="s">
        <v>28</v>
      </c>
      <c r="H5" s="107" t="s">
        <v>68</v>
      </c>
      <c r="I5" s="115" t="s">
        <v>69</v>
      </c>
      <c r="J5" s="20"/>
      <c r="K5" s="20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</row>
    <row r="6" spans="1:31" ht="12" customHeight="1">
      <c r="A6" s="9"/>
      <c r="B6" s="9"/>
      <c r="C6" s="109"/>
      <c r="D6" s="248"/>
      <c r="E6" s="248"/>
      <c r="F6" s="248"/>
      <c r="G6" s="260"/>
      <c r="H6" s="261"/>
      <c r="I6" s="260"/>
      <c r="J6" s="20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1" s="89" customFormat="1" ht="22.5" customHeight="1">
      <c r="A7" s="399" t="s">
        <v>40</v>
      </c>
      <c r="B7" s="400"/>
      <c r="C7" s="401"/>
      <c r="D7" s="262">
        <f>SUM(E7:F7)</f>
        <v>14047594</v>
      </c>
      <c r="E7" s="262">
        <f>SUM(E8:E11)</f>
        <v>6898388</v>
      </c>
      <c r="F7" s="262">
        <f>SUM(F8:F11)</f>
        <v>7149206</v>
      </c>
      <c r="G7" s="262">
        <f>SUM(G8:G11)</f>
        <v>7227180</v>
      </c>
      <c r="H7" s="262">
        <f>SUM(H8:H11)</f>
        <v>7216650</v>
      </c>
      <c r="I7" s="262">
        <f>SUM(I8:I11)</f>
        <v>10530</v>
      </c>
      <c r="J7" s="116"/>
      <c r="K7" s="116"/>
    </row>
    <row r="8" spans="1:11" s="89" customFormat="1" ht="13.5" customHeight="1">
      <c r="A8" s="88"/>
      <c r="B8" s="397" t="s">
        <v>70</v>
      </c>
      <c r="C8" s="398"/>
      <c r="D8" s="263">
        <f>SUM(E8:F8)</f>
        <v>9733276</v>
      </c>
      <c r="E8" s="263">
        <f>SUM(E14:E40)</f>
        <v>4774402</v>
      </c>
      <c r="F8" s="263">
        <f>SUM(F14:F40)</f>
        <v>4958874</v>
      </c>
      <c r="G8" s="263">
        <f>SUM(G14:G40)</f>
        <v>5215850</v>
      </c>
      <c r="H8" s="263">
        <f>SUM(H14:H40)</f>
        <v>5208438</v>
      </c>
      <c r="I8" s="263">
        <f>SUM(I14:I40)</f>
        <v>7412</v>
      </c>
      <c r="J8" s="116"/>
      <c r="K8" s="116"/>
    </row>
    <row r="9" spans="1:31" ht="13.5" customHeight="1">
      <c r="A9" s="15"/>
      <c r="B9" s="391" t="s">
        <v>42</v>
      </c>
      <c r="C9" s="392"/>
      <c r="D9" s="251">
        <f>SUM(E9:F9)</f>
        <v>4234381</v>
      </c>
      <c r="E9" s="251">
        <v>2083444</v>
      </c>
      <c r="F9" s="251">
        <v>2150937</v>
      </c>
      <c r="G9" s="251">
        <f>SUM(H9:I9)</f>
        <v>1976688</v>
      </c>
      <c r="H9" s="251">
        <v>1973724</v>
      </c>
      <c r="I9" s="251">
        <v>2964</v>
      </c>
      <c r="J9" s="20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</row>
    <row r="10" spans="1:31" ht="13.5" customHeight="1">
      <c r="A10" s="15"/>
      <c r="B10" s="391" t="s">
        <v>43</v>
      </c>
      <c r="C10" s="392"/>
      <c r="D10" s="251">
        <f>SUM(E10:F10)</f>
        <v>55476</v>
      </c>
      <c r="E10" s="251">
        <v>27631</v>
      </c>
      <c r="F10" s="251">
        <v>27845</v>
      </c>
      <c r="G10" s="251">
        <f>SUM(H10:I10)</f>
        <v>21848</v>
      </c>
      <c r="H10" s="251">
        <v>21778</v>
      </c>
      <c r="I10" s="251">
        <v>70</v>
      </c>
      <c r="J10" s="20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1:31" ht="13.5" customHeight="1">
      <c r="A11" s="15"/>
      <c r="B11" s="391" t="s">
        <v>44</v>
      </c>
      <c r="C11" s="392"/>
      <c r="D11" s="251">
        <f>SUM(E11:F11)</f>
        <v>24461</v>
      </c>
      <c r="E11" s="251">
        <v>12911</v>
      </c>
      <c r="F11" s="251">
        <v>11550</v>
      </c>
      <c r="G11" s="251">
        <f>SUM(H11:I11)</f>
        <v>12794</v>
      </c>
      <c r="H11" s="251">
        <v>12710</v>
      </c>
      <c r="I11" s="251">
        <v>84</v>
      </c>
      <c r="J11" s="20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</row>
    <row r="12" spans="1:31" ht="13.5" customHeight="1">
      <c r="A12" s="15"/>
      <c r="B12" s="17"/>
      <c r="C12" s="19" t="s">
        <v>45</v>
      </c>
      <c r="D12" s="251"/>
      <c r="E12" s="251"/>
      <c r="F12" s="251"/>
      <c r="G12" s="251"/>
      <c r="H12" s="251"/>
      <c r="I12" s="251"/>
      <c r="J12" s="20"/>
      <c r="K12" s="20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3:31" ht="13.5" customHeight="1">
      <c r="C13" s="323"/>
      <c r="J13" s="20"/>
      <c r="K13" s="20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</row>
    <row r="14" spans="1:31" ht="13.5" customHeight="1">
      <c r="A14" s="15"/>
      <c r="B14" s="15"/>
      <c r="C14" s="19" t="s">
        <v>46</v>
      </c>
      <c r="D14" s="251">
        <f>SUM(E14:F14)</f>
        <v>66680</v>
      </c>
      <c r="E14" s="251">
        <v>33637</v>
      </c>
      <c r="F14" s="251">
        <v>33043</v>
      </c>
      <c r="G14" s="251">
        <f>SUM(H14:I14)</f>
        <v>37011</v>
      </c>
      <c r="H14" s="251">
        <v>36963</v>
      </c>
      <c r="I14" s="251">
        <v>48</v>
      </c>
      <c r="J14" s="20"/>
      <c r="K14" s="20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</row>
    <row r="15" spans="1:31" ht="13.5" customHeight="1">
      <c r="A15" s="15"/>
      <c r="B15" s="15"/>
      <c r="C15" s="19" t="s">
        <v>47</v>
      </c>
      <c r="D15" s="251">
        <f>SUM(E15:F15)</f>
        <v>169179</v>
      </c>
      <c r="E15" s="251">
        <v>80931</v>
      </c>
      <c r="F15" s="251">
        <v>88248</v>
      </c>
      <c r="G15" s="251">
        <f aca="true" t="shared" si="0" ref="G15:G40">SUM(H15:I15)</f>
        <v>92533</v>
      </c>
      <c r="H15" s="251">
        <v>92487</v>
      </c>
      <c r="I15" s="251">
        <v>46</v>
      </c>
      <c r="J15" s="20"/>
      <c r="K15" s="20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</row>
    <row r="16" spans="1:31" ht="13.5" customHeight="1">
      <c r="A16" s="15"/>
      <c r="B16" s="15"/>
      <c r="C16" s="19" t="s">
        <v>48</v>
      </c>
      <c r="D16" s="251">
        <f>SUM(E16:F16)</f>
        <v>260486</v>
      </c>
      <c r="E16" s="251">
        <v>123410</v>
      </c>
      <c r="F16" s="251">
        <v>137076</v>
      </c>
      <c r="G16" s="251">
        <f t="shared" si="0"/>
        <v>146160</v>
      </c>
      <c r="H16" s="251">
        <v>146084</v>
      </c>
      <c r="I16" s="251">
        <v>76</v>
      </c>
      <c r="J16" s="20"/>
      <c r="K16" s="20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</row>
    <row r="17" spans="1:31" ht="13.5" customHeight="1">
      <c r="A17" s="15"/>
      <c r="B17" s="15"/>
      <c r="C17" s="19" t="s">
        <v>49</v>
      </c>
      <c r="D17" s="251">
        <f>SUM(E17:F17)</f>
        <v>349385</v>
      </c>
      <c r="E17" s="251">
        <v>174822</v>
      </c>
      <c r="F17" s="251">
        <v>174563</v>
      </c>
      <c r="G17" s="251">
        <f t="shared" si="0"/>
        <v>222800</v>
      </c>
      <c r="H17" s="251">
        <v>222461</v>
      </c>
      <c r="I17" s="251">
        <v>339</v>
      </c>
      <c r="J17" s="20"/>
      <c r="K17" s="20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</row>
    <row r="18" spans="1:31" ht="13.5" customHeight="1">
      <c r="A18" s="15"/>
      <c r="B18" s="15"/>
      <c r="C18" s="19" t="s">
        <v>50</v>
      </c>
      <c r="D18" s="251">
        <f>SUM(E18:F18)</f>
        <v>240069</v>
      </c>
      <c r="E18" s="251">
        <v>115483</v>
      </c>
      <c r="F18" s="251">
        <v>124586</v>
      </c>
      <c r="G18" s="251">
        <f t="shared" si="0"/>
        <v>133661</v>
      </c>
      <c r="H18" s="251">
        <v>133564</v>
      </c>
      <c r="I18" s="251">
        <v>97</v>
      </c>
      <c r="J18" s="20"/>
      <c r="K18" s="20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7" ht="12.75">
      <c r="C19" s="323"/>
      <c r="E19" s="251"/>
      <c r="F19" s="251"/>
      <c r="G19" s="251"/>
    </row>
    <row r="20" spans="1:31" ht="13.5" customHeight="1">
      <c r="A20" s="15"/>
      <c r="B20" s="15"/>
      <c r="C20" s="19" t="s">
        <v>51</v>
      </c>
      <c r="D20" s="251">
        <f>SUM(E20:F20)</f>
        <v>211444</v>
      </c>
      <c r="E20" s="327">
        <v>108586</v>
      </c>
      <c r="F20" s="327">
        <v>102858</v>
      </c>
      <c r="G20" s="251">
        <f t="shared" si="0"/>
        <v>124345</v>
      </c>
      <c r="H20" s="251">
        <v>121557</v>
      </c>
      <c r="I20" s="251">
        <v>2788</v>
      </c>
      <c r="J20" s="20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</row>
    <row r="21" spans="1:11" s="89" customFormat="1" ht="13.5" customHeight="1">
      <c r="A21" s="15"/>
      <c r="B21" s="15"/>
      <c r="C21" s="19" t="s">
        <v>52</v>
      </c>
      <c r="D21" s="251">
        <f>SUM(E21:F21)</f>
        <v>272085</v>
      </c>
      <c r="E21" s="251">
        <v>134787</v>
      </c>
      <c r="F21" s="251">
        <v>137298</v>
      </c>
      <c r="G21" s="251">
        <f t="shared" si="0"/>
        <v>145768</v>
      </c>
      <c r="H21" s="251">
        <v>145609</v>
      </c>
      <c r="I21" s="251">
        <v>159</v>
      </c>
      <c r="J21" s="116"/>
      <c r="K21" s="116"/>
    </row>
    <row r="22" spans="1:31" ht="13.5" customHeight="1">
      <c r="A22" s="88"/>
      <c r="B22" s="88"/>
      <c r="C22" s="92" t="s">
        <v>22</v>
      </c>
      <c r="D22" s="263">
        <f>SUM(E22:F22)</f>
        <v>524310</v>
      </c>
      <c r="E22" s="263">
        <v>258015</v>
      </c>
      <c r="F22" s="263">
        <v>266295</v>
      </c>
      <c r="G22" s="263">
        <f t="shared" si="0"/>
        <v>264278</v>
      </c>
      <c r="H22" s="263">
        <v>264111</v>
      </c>
      <c r="I22" s="263">
        <v>167</v>
      </c>
      <c r="J22" s="20"/>
      <c r="K22" s="20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</row>
    <row r="23" spans="1:31" ht="13.5" customHeight="1">
      <c r="A23" s="15"/>
      <c r="B23" s="15"/>
      <c r="C23" s="19" t="s">
        <v>53</v>
      </c>
      <c r="D23" s="251">
        <f>SUM(E23:F23)</f>
        <v>422488</v>
      </c>
      <c r="E23" s="251">
        <v>208688</v>
      </c>
      <c r="F23" s="251">
        <v>213800</v>
      </c>
      <c r="G23" s="251">
        <f t="shared" si="0"/>
        <v>237641</v>
      </c>
      <c r="H23" s="251">
        <v>237447</v>
      </c>
      <c r="I23" s="251">
        <v>194</v>
      </c>
      <c r="J23" s="20"/>
      <c r="K23" s="20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</row>
    <row r="24" spans="1:31" ht="13.5" customHeight="1">
      <c r="A24" s="15"/>
      <c r="B24" s="15"/>
      <c r="C24" s="19" t="s">
        <v>54</v>
      </c>
      <c r="D24" s="251">
        <f>SUM(E24:F24)</f>
        <v>288088</v>
      </c>
      <c r="E24" s="251">
        <v>135820</v>
      </c>
      <c r="F24" s="251">
        <v>152268</v>
      </c>
      <c r="G24" s="251">
        <f t="shared" si="0"/>
        <v>155715</v>
      </c>
      <c r="H24" s="251">
        <v>155610</v>
      </c>
      <c r="I24" s="251">
        <v>105</v>
      </c>
      <c r="J24" s="20"/>
      <c r="K24" s="20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</row>
    <row r="25" spans="3:7" ht="12.75">
      <c r="C25" s="323"/>
      <c r="E25" s="251"/>
      <c r="F25" s="251"/>
      <c r="G25" s="251"/>
    </row>
    <row r="26" spans="1:31" ht="13.5" customHeight="1">
      <c r="A26" s="15"/>
      <c r="B26" s="15"/>
      <c r="C26" s="19" t="s">
        <v>55</v>
      </c>
      <c r="D26" s="251">
        <f>SUM(E26:F26)</f>
        <v>748081</v>
      </c>
      <c r="E26" s="251">
        <v>372464</v>
      </c>
      <c r="F26" s="251">
        <v>375617</v>
      </c>
      <c r="G26" s="251">
        <f t="shared" si="0"/>
        <v>400164</v>
      </c>
      <c r="H26" s="251">
        <v>399628</v>
      </c>
      <c r="I26" s="251">
        <v>536</v>
      </c>
      <c r="J26" s="20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  <row r="27" spans="1:31" ht="13.5" customHeight="1">
      <c r="A27" s="15"/>
      <c r="B27" s="15"/>
      <c r="C27" s="19" t="s">
        <v>56</v>
      </c>
      <c r="D27" s="251">
        <f>SUM(E27:F27)</f>
        <v>943664</v>
      </c>
      <c r="E27" s="327">
        <v>445592</v>
      </c>
      <c r="F27" s="327">
        <v>498072</v>
      </c>
      <c r="G27" s="251">
        <f t="shared" si="0"/>
        <v>492065</v>
      </c>
      <c r="H27" s="251">
        <v>491717</v>
      </c>
      <c r="I27" s="251">
        <v>348</v>
      </c>
      <c r="J27" s="20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</row>
    <row r="28" spans="1:31" ht="13.5" customHeight="1">
      <c r="A28" s="15"/>
      <c r="B28" s="15"/>
      <c r="C28" s="19" t="s">
        <v>57</v>
      </c>
      <c r="D28" s="251">
        <f>SUM(E28:F28)</f>
        <v>243883</v>
      </c>
      <c r="E28" s="251">
        <v>117907</v>
      </c>
      <c r="F28" s="251">
        <v>125976</v>
      </c>
      <c r="G28" s="251">
        <f t="shared" si="0"/>
        <v>149967</v>
      </c>
      <c r="H28" s="251">
        <v>149856</v>
      </c>
      <c r="I28" s="251">
        <v>111</v>
      </c>
      <c r="J28" s="20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</row>
    <row r="29" spans="1:31" ht="13.5" customHeight="1">
      <c r="A29" s="15"/>
      <c r="B29" s="15"/>
      <c r="C29" s="19" t="s">
        <v>58</v>
      </c>
      <c r="D29" s="251">
        <f>SUM(E29:F29)</f>
        <v>344880</v>
      </c>
      <c r="E29" s="251">
        <v>172525</v>
      </c>
      <c r="F29" s="251">
        <v>172355</v>
      </c>
      <c r="G29" s="251">
        <f t="shared" si="0"/>
        <v>208093</v>
      </c>
      <c r="H29" s="251">
        <v>207944</v>
      </c>
      <c r="I29" s="251">
        <v>149</v>
      </c>
      <c r="J29" s="20"/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</row>
    <row r="30" spans="1:31" ht="13.5" customHeight="1">
      <c r="A30" s="15"/>
      <c r="B30" s="15"/>
      <c r="C30" s="19" t="s">
        <v>59</v>
      </c>
      <c r="D30" s="251">
        <f>SUM(E30:F30)</f>
        <v>591108</v>
      </c>
      <c r="E30" s="251">
        <v>284301</v>
      </c>
      <c r="F30" s="251">
        <v>306807</v>
      </c>
      <c r="G30" s="251">
        <f t="shared" si="0"/>
        <v>336339</v>
      </c>
      <c r="H30" s="251">
        <v>336103</v>
      </c>
      <c r="I30" s="251">
        <v>236</v>
      </c>
      <c r="J30" s="20"/>
      <c r="K30" s="20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</row>
    <row r="31" spans="3:7" ht="12.75">
      <c r="C31" s="323"/>
      <c r="E31" s="251"/>
      <c r="F31" s="251"/>
      <c r="G31" s="251"/>
    </row>
    <row r="32" spans="1:31" ht="13.5" customHeight="1">
      <c r="A32" s="15"/>
      <c r="B32" s="15"/>
      <c r="C32" s="19" t="s">
        <v>60</v>
      </c>
      <c r="D32" s="251">
        <f>SUM(E32:F32)</f>
        <v>301599</v>
      </c>
      <c r="E32" s="251">
        <v>151020</v>
      </c>
      <c r="F32" s="251">
        <v>150579</v>
      </c>
      <c r="G32" s="251">
        <f t="shared" si="0"/>
        <v>183819</v>
      </c>
      <c r="H32" s="251">
        <v>183687</v>
      </c>
      <c r="I32" s="251">
        <v>132</v>
      </c>
      <c r="J32" s="20"/>
      <c r="K32" s="20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1:31" ht="13.5" customHeight="1">
      <c r="A33" s="15"/>
      <c r="B33" s="15"/>
      <c r="C33" s="19" t="s">
        <v>61</v>
      </c>
      <c r="D33" s="251">
        <f>SUM(E33:F33)</f>
        <v>355213</v>
      </c>
      <c r="E33" s="251">
        <v>176289</v>
      </c>
      <c r="F33" s="251">
        <v>178924</v>
      </c>
      <c r="G33" s="251">
        <f t="shared" si="0"/>
        <v>189700</v>
      </c>
      <c r="H33" s="251">
        <v>189579</v>
      </c>
      <c r="I33" s="251">
        <v>121</v>
      </c>
      <c r="J33" s="20"/>
      <c r="K33" s="20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1:31" ht="13.5" customHeight="1">
      <c r="A34" s="15"/>
      <c r="B34" s="15"/>
      <c r="C34" s="19" t="s">
        <v>62</v>
      </c>
      <c r="D34" s="251">
        <f>SUM(E34:F34)</f>
        <v>217475</v>
      </c>
      <c r="E34" s="327">
        <v>107683</v>
      </c>
      <c r="F34" s="327">
        <v>109792</v>
      </c>
      <c r="G34" s="251">
        <f t="shared" si="0"/>
        <v>112009</v>
      </c>
      <c r="H34" s="251">
        <v>111799</v>
      </c>
      <c r="I34" s="251">
        <v>210</v>
      </c>
      <c r="J34" s="20"/>
      <c r="K34" s="20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</row>
    <row r="35" spans="1:31" ht="13.5" customHeight="1">
      <c r="A35" s="15"/>
      <c r="B35" s="15"/>
      <c r="C35" s="19" t="s">
        <v>63</v>
      </c>
      <c r="D35" s="251">
        <f>SUM(E35:F35)</f>
        <v>584483</v>
      </c>
      <c r="E35" s="251">
        <v>286179</v>
      </c>
      <c r="F35" s="251">
        <v>298304</v>
      </c>
      <c r="G35" s="251">
        <f t="shared" si="0"/>
        <v>314446</v>
      </c>
      <c r="H35" s="251">
        <v>314133</v>
      </c>
      <c r="I35" s="251">
        <v>313</v>
      </c>
      <c r="J35" s="20"/>
      <c r="K35" s="20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</row>
    <row r="36" spans="1:31" ht="13.5" customHeight="1">
      <c r="A36" s="15"/>
      <c r="B36" s="15"/>
      <c r="C36" s="19" t="s">
        <v>64</v>
      </c>
      <c r="D36" s="251">
        <f>SUM(E36:F36)</f>
        <v>752608</v>
      </c>
      <c r="E36" s="251">
        <v>361770</v>
      </c>
      <c r="F36" s="251">
        <v>390838</v>
      </c>
      <c r="G36" s="251">
        <f t="shared" si="0"/>
        <v>374842</v>
      </c>
      <c r="H36" s="251">
        <v>374485</v>
      </c>
      <c r="I36" s="251">
        <v>357</v>
      </c>
      <c r="J36" s="20"/>
      <c r="K36" s="20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</row>
    <row r="37" spans="3:7" ht="12.75">
      <c r="C37" s="323"/>
      <c r="D37" s="251"/>
      <c r="E37" s="251"/>
      <c r="F37" s="251"/>
      <c r="G37" s="251"/>
    </row>
    <row r="38" spans="1:31" ht="13.5" customHeight="1">
      <c r="A38" s="15"/>
      <c r="B38" s="15"/>
      <c r="C38" s="19" t="s">
        <v>65</v>
      </c>
      <c r="D38" s="251">
        <f>SUM(E38:F38)</f>
        <v>695043</v>
      </c>
      <c r="E38" s="251">
        <v>347408</v>
      </c>
      <c r="F38" s="251">
        <v>347635</v>
      </c>
      <c r="G38" s="251">
        <f t="shared" si="0"/>
        <v>345346</v>
      </c>
      <c r="H38" s="251">
        <v>345010</v>
      </c>
      <c r="I38" s="251">
        <v>336</v>
      </c>
      <c r="J38" s="20"/>
      <c r="K38" s="20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1:31" ht="13.5" customHeight="1">
      <c r="A39" s="15"/>
      <c r="B39" s="15"/>
      <c r="C39" s="19" t="s">
        <v>66</v>
      </c>
      <c r="D39" s="251">
        <f>SUM(E39:F39)</f>
        <v>453093</v>
      </c>
      <c r="E39" s="251">
        <v>225758</v>
      </c>
      <c r="F39" s="251">
        <v>227335</v>
      </c>
      <c r="G39" s="251">
        <f t="shared" si="0"/>
        <v>215948</v>
      </c>
      <c r="H39" s="251">
        <v>215709</v>
      </c>
      <c r="I39" s="251">
        <v>239</v>
      </c>
      <c r="J39" s="20"/>
      <c r="K39" s="20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</row>
    <row r="40" spans="1:31" ht="13.5" customHeight="1">
      <c r="A40" s="15"/>
      <c r="B40" s="15"/>
      <c r="C40" s="19" t="s">
        <v>67</v>
      </c>
      <c r="D40" s="251">
        <f>SUM(E40:F40)</f>
        <v>697932</v>
      </c>
      <c r="E40" s="265">
        <v>351327</v>
      </c>
      <c r="F40" s="265">
        <v>346605</v>
      </c>
      <c r="G40" s="251">
        <f t="shared" si="0"/>
        <v>333200</v>
      </c>
      <c r="H40" s="265">
        <v>332895</v>
      </c>
      <c r="I40" s="265">
        <v>305</v>
      </c>
      <c r="J40" s="20"/>
      <c r="K40" s="20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</row>
    <row r="41" spans="1:11" ht="7.5" customHeight="1">
      <c r="A41" s="324"/>
      <c r="B41" s="324"/>
      <c r="C41" s="324"/>
      <c r="D41" s="275"/>
      <c r="E41" s="275"/>
      <c r="F41" s="275"/>
      <c r="G41" s="275"/>
      <c r="H41" s="275"/>
      <c r="I41" s="275"/>
      <c r="J41" s="103"/>
      <c r="K41" s="103"/>
    </row>
    <row r="42" spans="1:31" ht="13.5" customHeight="1">
      <c r="A42" s="234" t="s">
        <v>71</v>
      </c>
      <c r="B42" s="234"/>
      <c r="C42" s="234"/>
      <c r="D42" s="234"/>
      <c r="E42" s="234"/>
      <c r="F42" s="234"/>
      <c r="G42" s="234"/>
      <c r="H42" s="234"/>
      <c r="I42" s="234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  <row r="43" spans="1:31" ht="13.5" customHeight="1">
      <c r="A43" s="234" t="s">
        <v>333</v>
      </c>
      <c r="B43" s="234"/>
      <c r="C43" s="234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</row>
  </sheetData>
  <sheetProtection/>
  <mergeCells count="9">
    <mergeCell ref="A1:I1"/>
    <mergeCell ref="B11:C11"/>
    <mergeCell ref="A7:C7"/>
    <mergeCell ref="B10:C10"/>
    <mergeCell ref="B9:C9"/>
    <mergeCell ref="D4:F4"/>
    <mergeCell ref="G4:I4"/>
    <mergeCell ref="A4:C5"/>
    <mergeCell ref="B8:C8"/>
  </mergeCells>
  <dataValidations count="2">
    <dataValidation allowBlank="1" showInputMessage="1" showErrorMessage="1" imeMode="off" sqref="G19:G41 D20:D24 H26:I30 E35:F40 D26:D30 F41 H20:I24 E19:F19 D32:D41 D14:I18 E21:F26 E28:F33 H38:I41 H32:I36 D6:I12"/>
    <dataValidation allowBlank="1" showInputMessage="1" showErrorMessage="1" imeMode="hiragana" sqref="A42:A43 H5:I5 E5:F5 G4:G5 D4:D5 A3:A4"/>
  </dataValidations>
  <printOptions/>
  <pageMargins left="0.5905511811023623" right="0.5905511811023623" top="0.787401574803149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62"/>
  <sheetViews>
    <sheetView view="pageBreakPreview" zoomScaleSheetLayoutView="100" zoomScalePageLayoutView="0" workbookViewId="0" topLeftCell="A1">
      <pane ySplit="5" topLeftCell="A6" activePane="bottomLeft" state="frozen"/>
      <selection pane="topLeft" activeCell="A5" sqref="A5"/>
      <selection pane="bottomLeft" activeCell="A1" sqref="A1:N1"/>
    </sheetView>
  </sheetViews>
  <sheetFormatPr defaultColWidth="9.00390625" defaultRowHeight="13.5"/>
  <cols>
    <col min="1" max="2" width="1.875" style="103" customWidth="1"/>
    <col min="3" max="3" width="9.375" style="103" customWidth="1"/>
    <col min="4" max="7" width="8.625" style="103" customWidth="1"/>
    <col min="8" max="9" width="1.875" style="103" customWidth="1"/>
    <col min="10" max="10" width="9.375" style="103" customWidth="1"/>
    <col min="11" max="14" width="8.625" style="103" customWidth="1"/>
    <col min="15" max="16384" width="9.00390625" style="103" customWidth="1"/>
  </cols>
  <sheetData>
    <row r="1" spans="1:14" ht="17.25" customHeight="1">
      <c r="A1" s="413" t="s">
        <v>228</v>
      </c>
      <c r="B1" s="413"/>
      <c r="C1" s="413"/>
      <c r="D1" s="413"/>
      <c r="E1" s="413"/>
      <c r="F1" s="413"/>
      <c r="G1" s="413"/>
      <c r="H1" s="413"/>
      <c r="I1" s="413"/>
      <c r="J1" s="413"/>
      <c r="K1" s="413"/>
      <c r="L1" s="413"/>
      <c r="M1" s="413"/>
      <c r="N1" s="413"/>
    </row>
    <row r="2" ht="16.5" customHeight="1"/>
    <row r="3" spans="1:4" ht="18.75" customHeight="1" thickBot="1">
      <c r="A3" s="184" t="s">
        <v>22</v>
      </c>
      <c r="D3" s="139" t="s">
        <v>326</v>
      </c>
    </row>
    <row r="4" spans="1:14" ht="14.25" customHeight="1" thickTop="1">
      <c r="A4" s="414" t="s">
        <v>229</v>
      </c>
      <c r="B4" s="414"/>
      <c r="C4" s="415"/>
      <c r="D4" s="418" t="s">
        <v>26</v>
      </c>
      <c r="E4" s="420" t="s">
        <v>24</v>
      </c>
      <c r="F4" s="420"/>
      <c r="G4" s="421"/>
      <c r="H4" s="422" t="s">
        <v>229</v>
      </c>
      <c r="I4" s="414"/>
      <c r="J4" s="415"/>
      <c r="K4" s="418" t="s">
        <v>26</v>
      </c>
      <c r="L4" s="420" t="s">
        <v>24</v>
      </c>
      <c r="M4" s="420"/>
      <c r="N4" s="421"/>
    </row>
    <row r="5" spans="1:14" ht="12.75">
      <c r="A5" s="416"/>
      <c r="B5" s="416"/>
      <c r="C5" s="417"/>
      <c r="D5" s="419"/>
      <c r="E5" s="211" t="s">
        <v>28</v>
      </c>
      <c r="F5" s="211" t="s">
        <v>29</v>
      </c>
      <c r="G5" s="212" t="s">
        <v>30</v>
      </c>
      <c r="H5" s="423"/>
      <c r="I5" s="416"/>
      <c r="J5" s="417"/>
      <c r="K5" s="419"/>
      <c r="L5" s="211" t="s">
        <v>28</v>
      </c>
      <c r="M5" s="211" t="s">
        <v>29</v>
      </c>
      <c r="N5" s="212" t="s">
        <v>30</v>
      </c>
    </row>
    <row r="6" spans="1:11" ht="15.75" customHeight="1">
      <c r="A6" s="424" t="s">
        <v>28</v>
      </c>
      <c r="B6" s="424"/>
      <c r="C6" s="424"/>
      <c r="D6" s="227">
        <v>264278</v>
      </c>
      <c r="E6" s="228">
        <v>524310</v>
      </c>
      <c r="F6" s="228">
        <v>258015</v>
      </c>
      <c r="G6" s="228">
        <v>266295</v>
      </c>
      <c r="H6" s="213"/>
      <c r="K6" s="214"/>
    </row>
    <row r="7" spans="1:11" ht="7.5" customHeight="1">
      <c r="A7" s="215"/>
      <c r="B7" s="215"/>
      <c r="C7" s="215"/>
      <c r="D7" s="266"/>
      <c r="E7" s="228"/>
      <c r="F7" s="228"/>
      <c r="G7" s="228"/>
      <c r="H7" s="216"/>
      <c r="K7" s="217"/>
    </row>
    <row r="8" spans="1:14" ht="12.75">
      <c r="A8" s="101"/>
      <c r="B8" s="411" t="s">
        <v>230</v>
      </c>
      <c r="C8" s="411"/>
      <c r="D8" s="266">
        <v>2057</v>
      </c>
      <c r="E8" s="228">
        <v>3921</v>
      </c>
      <c r="F8" s="228">
        <v>1913</v>
      </c>
      <c r="G8" s="228">
        <v>2008</v>
      </c>
      <c r="H8" s="218"/>
      <c r="I8" s="411" t="s">
        <v>231</v>
      </c>
      <c r="J8" s="412"/>
      <c r="K8" s="266">
        <v>2663</v>
      </c>
      <c r="L8" s="228">
        <v>3982</v>
      </c>
      <c r="M8" s="228">
        <v>2041</v>
      </c>
      <c r="N8" s="228">
        <v>1941</v>
      </c>
    </row>
    <row r="9" spans="1:14" ht="12.75">
      <c r="A9" s="101"/>
      <c r="B9" s="166"/>
      <c r="C9" s="166" t="s">
        <v>232</v>
      </c>
      <c r="D9" s="266">
        <v>819</v>
      </c>
      <c r="E9" s="228">
        <v>1587</v>
      </c>
      <c r="F9" s="228">
        <v>759</v>
      </c>
      <c r="G9" s="228">
        <v>828</v>
      </c>
      <c r="H9" s="218"/>
      <c r="I9" s="166"/>
      <c r="J9" s="166" t="s">
        <v>232</v>
      </c>
      <c r="K9" s="266">
        <v>1386</v>
      </c>
      <c r="L9" s="228">
        <v>2083</v>
      </c>
      <c r="M9" s="228">
        <v>1060</v>
      </c>
      <c r="N9" s="228">
        <v>1023</v>
      </c>
    </row>
    <row r="10" spans="1:14" ht="12.75">
      <c r="A10" s="101"/>
      <c r="B10" s="166"/>
      <c r="C10" s="166" t="s">
        <v>233</v>
      </c>
      <c r="D10" s="266">
        <v>659</v>
      </c>
      <c r="E10" s="228">
        <v>1273</v>
      </c>
      <c r="F10" s="228">
        <v>621</v>
      </c>
      <c r="G10" s="228">
        <v>652</v>
      </c>
      <c r="H10" s="218"/>
      <c r="I10" s="166"/>
      <c r="J10" s="166" t="s">
        <v>233</v>
      </c>
      <c r="K10" s="266">
        <v>1277</v>
      </c>
      <c r="L10" s="228">
        <v>1899</v>
      </c>
      <c r="M10" s="228">
        <v>981</v>
      </c>
      <c r="N10" s="228">
        <v>918</v>
      </c>
    </row>
    <row r="11" spans="1:14" ht="12.75">
      <c r="A11" s="101"/>
      <c r="B11" s="166"/>
      <c r="C11" s="166" t="s">
        <v>234</v>
      </c>
      <c r="D11" s="266">
        <v>579</v>
      </c>
      <c r="E11" s="228">
        <v>1061</v>
      </c>
      <c r="F11" s="228">
        <v>533</v>
      </c>
      <c r="G11" s="228">
        <v>528</v>
      </c>
      <c r="H11" s="218"/>
      <c r="I11" s="411" t="s">
        <v>235</v>
      </c>
      <c r="J11" s="412"/>
      <c r="K11" s="266">
        <v>2111</v>
      </c>
      <c r="L11" s="228">
        <v>3541</v>
      </c>
      <c r="M11" s="228">
        <v>1738</v>
      </c>
      <c r="N11" s="228">
        <v>1803</v>
      </c>
    </row>
    <row r="12" spans="1:14" ht="12.75">
      <c r="A12" s="101"/>
      <c r="B12" s="411" t="s">
        <v>236</v>
      </c>
      <c r="C12" s="412"/>
      <c r="D12" s="266">
        <v>1288</v>
      </c>
      <c r="E12" s="228">
        <v>2074</v>
      </c>
      <c r="F12" s="228">
        <v>1042</v>
      </c>
      <c r="G12" s="228">
        <v>1032</v>
      </c>
      <c r="H12" s="218"/>
      <c r="I12" s="166"/>
      <c r="J12" s="166" t="s">
        <v>232</v>
      </c>
      <c r="K12" s="266">
        <v>484</v>
      </c>
      <c r="L12" s="228">
        <v>747</v>
      </c>
      <c r="M12" s="228">
        <v>387</v>
      </c>
      <c r="N12" s="228">
        <v>360</v>
      </c>
    </row>
    <row r="13" spans="1:14" ht="12.75">
      <c r="A13" s="101"/>
      <c r="B13" s="166"/>
      <c r="C13" s="166" t="s">
        <v>232</v>
      </c>
      <c r="D13" s="266">
        <v>525</v>
      </c>
      <c r="E13" s="228">
        <v>870</v>
      </c>
      <c r="F13" s="228">
        <v>430</v>
      </c>
      <c r="G13" s="228">
        <v>440</v>
      </c>
      <c r="H13" s="218"/>
      <c r="I13" s="166"/>
      <c r="J13" s="166" t="s">
        <v>233</v>
      </c>
      <c r="K13" s="266">
        <v>559</v>
      </c>
      <c r="L13" s="228">
        <v>886</v>
      </c>
      <c r="M13" s="228">
        <v>416</v>
      </c>
      <c r="N13" s="228">
        <v>470</v>
      </c>
    </row>
    <row r="14" spans="1:14" ht="12.75">
      <c r="A14" s="101"/>
      <c r="B14" s="166"/>
      <c r="C14" s="166" t="s">
        <v>233</v>
      </c>
      <c r="D14" s="266">
        <v>763</v>
      </c>
      <c r="E14" s="228">
        <v>1204</v>
      </c>
      <c r="F14" s="228">
        <v>612</v>
      </c>
      <c r="G14" s="228">
        <v>592</v>
      </c>
      <c r="H14" s="218"/>
      <c r="I14" s="166"/>
      <c r="J14" s="166" t="s">
        <v>234</v>
      </c>
      <c r="K14" s="266">
        <v>1068</v>
      </c>
      <c r="L14" s="228">
        <v>1908</v>
      </c>
      <c r="M14" s="228">
        <v>935</v>
      </c>
      <c r="N14" s="228">
        <v>973</v>
      </c>
    </row>
    <row r="15" spans="1:14" ht="12.75">
      <c r="A15" s="101"/>
      <c r="B15" s="411" t="s">
        <v>237</v>
      </c>
      <c r="C15" s="412"/>
      <c r="D15" s="266">
        <v>3507</v>
      </c>
      <c r="E15" s="228">
        <v>5897</v>
      </c>
      <c r="F15" s="228">
        <v>2829</v>
      </c>
      <c r="G15" s="228">
        <v>3068</v>
      </c>
      <c r="H15" s="218"/>
      <c r="I15" s="411" t="s">
        <v>238</v>
      </c>
      <c r="J15" s="412"/>
      <c r="K15" s="266">
        <v>2497</v>
      </c>
      <c r="L15" s="228">
        <v>5255</v>
      </c>
      <c r="M15" s="228">
        <v>2614</v>
      </c>
      <c r="N15" s="228">
        <v>2641</v>
      </c>
    </row>
    <row r="16" spans="1:14" ht="12.75">
      <c r="A16" s="101"/>
      <c r="B16" s="166"/>
      <c r="C16" s="166" t="s">
        <v>232</v>
      </c>
      <c r="D16" s="266">
        <v>1123</v>
      </c>
      <c r="E16" s="228">
        <v>1949</v>
      </c>
      <c r="F16" s="228">
        <v>914</v>
      </c>
      <c r="G16" s="228">
        <v>1035</v>
      </c>
      <c r="H16" s="218"/>
      <c r="I16" s="166"/>
      <c r="J16" s="166" t="s">
        <v>232</v>
      </c>
      <c r="K16" s="266">
        <v>721</v>
      </c>
      <c r="L16" s="228">
        <v>1467</v>
      </c>
      <c r="M16" s="228">
        <v>729</v>
      </c>
      <c r="N16" s="228">
        <v>738</v>
      </c>
    </row>
    <row r="17" spans="1:14" ht="12.75">
      <c r="A17" s="101"/>
      <c r="B17" s="166"/>
      <c r="C17" s="166" t="s">
        <v>233</v>
      </c>
      <c r="D17" s="266">
        <v>1367</v>
      </c>
      <c r="E17" s="228">
        <v>2423</v>
      </c>
      <c r="F17" s="228">
        <v>1207</v>
      </c>
      <c r="G17" s="228">
        <v>1216</v>
      </c>
      <c r="H17" s="218"/>
      <c r="I17" s="166"/>
      <c r="J17" s="166" t="s">
        <v>233</v>
      </c>
      <c r="K17" s="266">
        <v>1135</v>
      </c>
      <c r="L17" s="228">
        <v>2420</v>
      </c>
      <c r="M17" s="228">
        <v>1206</v>
      </c>
      <c r="N17" s="228">
        <v>1214</v>
      </c>
    </row>
    <row r="18" spans="1:14" ht="12.75">
      <c r="A18" s="101"/>
      <c r="B18" s="166"/>
      <c r="C18" s="166" t="s">
        <v>234</v>
      </c>
      <c r="D18" s="266">
        <v>1017</v>
      </c>
      <c r="E18" s="228">
        <v>1525</v>
      </c>
      <c r="F18" s="228">
        <v>708</v>
      </c>
      <c r="G18" s="228">
        <v>817</v>
      </c>
      <c r="H18" s="218"/>
      <c r="I18" s="166"/>
      <c r="J18" s="166" t="s">
        <v>234</v>
      </c>
      <c r="K18" s="266">
        <v>641</v>
      </c>
      <c r="L18" s="228">
        <v>1368</v>
      </c>
      <c r="M18" s="228">
        <v>679</v>
      </c>
      <c r="N18" s="228">
        <v>689</v>
      </c>
    </row>
    <row r="19" spans="1:14" ht="12.75">
      <c r="A19" s="101"/>
      <c r="B19" s="411" t="s">
        <v>239</v>
      </c>
      <c r="C19" s="412"/>
      <c r="D19" s="266">
        <v>6493</v>
      </c>
      <c r="E19" s="228">
        <v>10656</v>
      </c>
      <c r="F19" s="228">
        <v>5310</v>
      </c>
      <c r="G19" s="228">
        <v>5346</v>
      </c>
      <c r="H19" s="218"/>
      <c r="I19" s="411" t="s">
        <v>240</v>
      </c>
      <c r="J19" s="412"/>
      <c r="K19" s="266">
        <v>3421</v>
      </c>
      <c r="L19" s="228">
        <v>7427</v>
      </c>
      <c r="M19" s="228">
        <v>3710</v>
      </c>
      <c r="N19" s="228">
        <v>3717</v>
      </c>
    </row>
    <row r="20" spans="1:14" ht="12.75">
      <c r="A20" s="101"/>
      <c r="B20" s="166"/>
      <c r="C20" s="166" t="s">
        <v>232</v>
      </c>
      <c r="D20" s="266">
        <v>867</v>
      </c>
      <c r="E20" s="228">
        <v>1409</v>
      </c>
      <c r="F20" s="228">
        <v>661</v>
      </c>
      <c r="G20" s="228">
        <v>748</v>
      </c>
      <c r="H20" s="218"/>
      <c r="I20" s="166"/>
      <c r="J20" s="166" t="s">
        <v>232</v>
      </c>
      <c r="K20" s="266">
        <v>1065</v>
      </c>
      <c r="L20" s="228">
        <v>2302</v>
      </c>
      <c r="M20" s="228">
        <v>1102</v>
      </c>
      <c r="N20" s="228">
        <v>1200</v>
      </c>
    </row>
    <row r="21" spans="1:14" ht="12.75">
      <c r="A21" s="101"/>
      <c r="B21" s="166"/>
      <c r="C21" s="166" t="s">
        <v>233</v>
      </c>
      <c r="D21" s="266">
        <v>1179</v>
      </c>
      <c r="E21" s="228">
        <v>1821</v>
      </c>
      <c r="F21" s="228">
        <v>929</v>
      </c>
      <c r="G21" s="228">
        <v>892</v>
      </c>
      <c r="H21" s="218"/>
      <c r="I21" s="166"/>
      <c r="J21" s="166" t="s">
        <v>233</v>
      </c>
      <c r="K21" s="266">
        <v>901</v>
      </c>
      <c r="L21" s="228">
        <v>1929</v>
      </c>
      <c r="M21" s="228">
        <v>1008</v>
      </c>
      <c r="N21" s="228">
        <v>921</v>
      </c>
    </row>
    <row r="22" spans="1:14" ht="12.75">
      <c r="A22" s="101"/>
      <c r="B22" s="166"/>
      <c r="C22" s="166" t="s">
        <v>234</v>
      </c>
      <c r="D22" s="266">
        <v>2204</v>
      </c>
      <c r="E22" s="228">
        <v>3619</v>
      </c>
      <c r="F22" s="228">
        <v>1850</v>
      </c>
      <c r="G22" s="228">
        <v>1769</v>
      </c>
      <c r="H22" s="218"/>
      <c r="I22" s="166"/>
      <c r="J22" s="166" t="s">
        <v>234</v>
      </c>
      <c r="K22" s="266">
        <v>1455</v>
      </c>
      <c r="L22" s="228">
        <v>3196</v>
      </c>
      <c r="M22" s="228">
        <v>1600</v>
      </c>
      <c r="N22" s="228">
        <v>1596</v>
      </c>
    </row>
    <row r="23" spans="1:14" ht="12.75">
      <c r="A23" s="101"/>
      <c r="B23" s="166"/>
      <c r="C23" s="166" t="s">
        <v>241</v>
      </c>
      <c r="D23" s="266">
        <v>1474</v>
      </c>
      <c r="E23" s="228">
        <v>2445</v>
      </c>
      <c r="F23" s="228">
        <v>1158</v>
      </c>
      <c r="G23" s="228">
        <v>1287</v>
      </c>
      <c r="H23" s="218"/>
      <c r="I23" s="411" t="s">
        <v>242</v>
      </c>
      <c r="J23" s="412"/>
      <c r="K23" s="266">
        <v>8287</v>
      </c>
      <c r="L23" s="228">
        <v>19560</v>
      </c>
      <c r="M23" s="228">
        <v>9698</v>
      </c>
      <c r="N23" s="228">
        <v>9862</v>
      </c>
    </row>
    <row r="24" spans="1:14" ht="12.75">
      <c r="A24" s="101"/>
      <c r="B24" s="166"/>
      <c r="C24" s="166" t="s">
        <v>243</v>
      </c>
      <c r="D24" s="266">
        <v>769</v>
      </c>
      <c r="E24" s="228">
        <v>1362</v>
      </c>
      <c r="F24" s="228">
        <v>712</v>
      </c>
      <c r="G24" s="228">
        <v>650</v>
      </c>
      <c r="H24" s="218"/>
      <c r="I24" s="166"/>
      <c r="J24" s="166" t="s">
        <v>232</v>
      </c>
      <c r="K24" s="266">
        <v>2651</v>
      </c>
      <c r="L24" s="228">
        <v>6481</v>
      </c>
      <c r="M24" s="228">
        <v>3119</v>
      </c>
      <c r="N24" s="228">
        <v>3362</v>
      </c>
    </row>
    <row r="25" spans="1:14" ht="12.75">
      <c r="A25" s="101"/>
      <c r="B25" s="411" t="s">
        <v>244</v>
      </c>
      <c r="C25" s="412"/>
      <c r="D25" s="266">
        <v>3544</v>
      </c>
      <c r="E25" s="228">
        <v>7269</v>
      </c>
      <c r="F25" s="228">
        <v>3567</v>
      </c>
      <c r="G25" s="228">
        <v>3702</v>
      </c>
      <c r="H25" s="218"/>
      <c r="I25" s="75"/>
      <c r="J25" s="75" t="s">
        <v>233</v>
      </c>
      <c r="K25" s="266">
        <v>5636</v>
      </c>
      <c r="L25" s="228">
        <v>13079</v>
      </c>
      <c r="M25" s="228">
        <v>6579</v>
      </c>
      <c r="N25" s="228">
        <v>6500</v>
      </c>
    </row>
    <row r="26" spans="1:14" ht="12.75">
      <c r="A26" s="101"/>
      <c r="B26" s="166"/>
      <c r="C26" s="166" t="s">
        <v>232</v>
      </c>
      <c r="D26" s="266">
        <v>757</v>
      </c>
      <c r="E26" s="228">
        <v>1382</v>
      </c>
      <c r="F26" s="228">
        <v>662</v>
      </c>
      <c r="G26" s="228">
        <v>720</v>
      </c>
      <c r="H26" s="218"/>
      <c r="I26" s="411" t="s">
        <v>245</v>
      </c>
      <c r="J26" s="412"/>
      <c r="K26" s="266">
        <v>4636</v>
      </c>
      <c r="L26" s="228">
        <v>9741</v>
      </c>
      <c r="M26" s="228">
        <v>4723</v>
      </c>
      <c r="N26" s="228">
        <v>5018</v>
      </c>
    </row>
    <row r="27" spans="1:14" ht="12.75">
      <c r="A27" s="101"/>
      <c r="B27" s="166"/>
      <c r="C27" s="166" t="s">
        <v>233</v>
      </c>
      <c r="D27" s="266">
        <v>1422</v>
      </c>
      <c r="E27" s="228">
        <v>2909</v>
      </c>
      <c r="F27" s="228">
        <v>1437</v>
      </c>
      <c r="G27" s="228">
        <v>1472</v>
      </c>
      <c r="H27" s="218"/>
      <c r="I27" s="166"/>
      <c r="J27" s="166" t="s">
        <v>232</v>
      </c>
      <c r="K27" s="266">
        <v>2358</v>
      </c>
      <c r="L27" s="228">
        <v>4802</v>
      </c>
      <c r="M27" s="228">
        <v>2308</v>
      </c>
      <c r="N27" s="228">
        <v>2494</v>
      </c>
    </row>
    <row r="28" spans="1:14" ht="12.75">
      <c r="A28" s="101"/>
      <c r="B28" s="166"/>
      <c r="C28" s="166" t="s">
        <v>234</v>
      </c>
      <c r="D28" s="266">
        <v>985</v>
      </c>
      <c r="E28" s="228">
        <v>2272</v>
      </c>
      <c r="F28" s="228">
        <v>1141</v>
      </c>
      <c r="G28" s="228">
        <v>1131</v>
      </c>
      <c r="H28" s="218"/>
      <c r="I28" s="166"/>
      <c r="J28" s="166" t="s">
        <v>233</v>
      </c>
      <c r="K28" s="266">
        <v>1076</v>
      </c>
      <c r="L28" s="228">
        <v>2300</v>
      </c>
      <c r="M28" s="228">
        <v>1134</v>
      </c>
      <c r="N28" s="228">
        <v>1166</v>
      </c>
    </row>
    <row r="29" spans="1:14" ht="12.75">
      <c r="A29" s="101"/>
      <c r="B29" s="166"/>
      <c r="C29" s="166" t="s">
        <v>241</v>
      </c>
      <c r="D29" s="266">
        <v>380</v>
      </c>
      <c r="E29" s="228">
        <v>706</v>
      </c>
      <c r="F29" s="228">
        <v>327</v>
      </c>
      <c r="G29" s="228">
        <v>379</v>
      </c>
      <c r="H29" s="218"/>
      <c r="I29" s="166"/>
      <c r="J29" s="166" t="s">
        <v>234</v>
      </c>
      <c r="K29" s="266">
        <v>1202</v>
      </c>
      <c r="L29" s="228">
        <v>2639</v>
      </c>
      <c r="M29" s="228">
        <v>1281</v>
      </c>
      <c r="N29" s="228">
        <v>1358</v>
      </c>
    </row>
    <row r="30" spans="1:14" ht="12.75">
      <c r="A30" s="101"/>
      <c r="B30" s="411" t="s">
        <v>246</v>
      </c>
      <c r="C30" s="412"/>
      <c r="D30" s="266">
        <v>2706</v>
      </c>
      <c r="E30" s="228">
        <v>5150</v>
      </c>
      <c r="F30" s="228">
        <v>2432</v>
      </c>
      <c r="G30" s="228">
        <v>2718</v>
      </c>
      <c r="H30" s="218"/>
      <c r="I30" s="411" t="s">
        <v>247</v>
      </c>
      <c r="J30" s="412"/>
      <c r="K30" s="266">
        <v>15502</v>
      </c>
      <c r="L30" s="228">
        <v>37324</v>
      </c>
      <c r="M30" s="228">
        <v>17964</v>
      </c>
      <c r="N30" s="228">
        <v>19360</v>
      </c>
    </row>
    <row r="31" spans="1:14" ht="12.75">
      <c r="A31" s="101"/>
      <c r="B31" s="166"/>
      <c r="C31" s="166" t="s">
        <v>232</v>
      </c>
      <c r="D31" s="266">
        <v>276</v>
      </c>
      <c r="E31" s="228">
        <v>567</v>
      </c>
      <c r="F31" s="228">
        <v>261</v>
      </c>
      <c r="G31" s="228">
        <v>306</v>
      </c>
      <c r="H31" s="218"/>
      <c r="I31" s="166"/>
      <c r="J31" s="166" t="s">
        <v>232</v>
      </c>
      <c r="K31" s="266">
        <v>2076</v>
      </c>
      <c r="L31" s="228">
        <v>4162</v>
      </c>
      <c r="M31" s="228">
        <v>1938</v>
      </c>
      <c r="N31" s="228">
        <v>2224</v>
      </c>
    </row>
    <row r="32" spans="1:14" ht="12.75">
      <c r="A32" s="101"/>
      <c r="B32" s="166"/>
      <c r="C32" s="166" t="s">
        <v>233</v>
      </c>
      <c r="D32" s="266">
        <v>532</v>
      </c>
      <c r="E32" s="228">
        <v>954</v>
      </c>
      <c r="F32" s="228">
        <v>477</v>
      </c>
      <c r="G32" s="228">
        <v>477</v>
      </c>
      <c r="H32" s="218"/>
      <c r="I32" s="166"/>
      <c r="J32" s="166" t="s">
        <v>233</v>
      </c>
      <c r="K32" s="266">
        <v>1464</v>
      </c>
      <c r="L32" s="228">
        <v>3659</v>
      </c>
      <c r="M32" s="228">
        <v>1774</v>
      </c>
      <c r="N32" s="228">
        <v>1885</v>
      </c>
    </row>
    <row r="33" spans="1:14" ht="12.75">
      <c r="A33" s="101"/>
      <c r="B33" s="166"/>
      <c r="C33" s="166" t="s">
        <v>234</v>
      </c>
      <c r="D33" s="266">
        <v>903</v>
      </c>
      <c r="E33" s="228">
        <v>1684</v>
      </c>
      <c r="F33" s="228">
        <v>795</v>
      </c>
      <c r="G33" s="228">
        <v>889</v>
      </c>
      <c r="H33" s="218"/>
      <c r="I33" s="166"/>
      <c r="J33" s="166" t="s">
        <v>234</v>
      </c>
      <c r="K33" s="266">
        <v>3157</v>
      </c>
      <c r="L33" s="228">
        <v>7728</v>
      </c>
      <c r="M33" s="228">
        <v>3795</v>
      </c>
      <c r="N33" s="228">
        <v>3933</v>
      </c>
    </row>
    <row r="34" spans="1:14" ht="12.75">
      <c r="A34" s="101"/>
      <c r="B34" s="166"/>
      <c r="C34" s="166" t="s">
        <v>241</v>
      </c>
      <c r="D34" s="266">
        <v>995</v>
      </c>
      <c r="E34" s="228">
        <v>1945</v>
      </c>
      <c r="F34" s="228">
        <v>899</v>
      </c>
      <c r="G34" s="228">
        <v>1046</v>
      </c>
      <c r="H34" s="218"/>
      <c r="I34" s="166"/>
      <c r="J34" s="166" t="s">
        <v>241</v>
      </c>
      <c r="K34" s="266">
        <v>4297</v>
      </c>
      <c r="L34" s="228">
        <v>10808</v>
      </c>
      <c r="M34" s="228">
        <v>5219</v>
      </c>
      <c r="N34" s="228">
        <v>5589</v>
      </c>
    </row>
    <row r="35" spans="1:14" ht="12.75">
      <c r="A35" s="101"/>
      <c r="B35" s="411" t="s">
        <v>248</v>
      </c>
      <c r="C35" s="412"/>
      <c r="D35" s="266">
        <v>5654</v>
      </c>
      <c r="E35" s="228">
        <v>11541</v>
      </c>
      <c r="F35" s="228">
        <v>5477</v>
      </c>
      <c r="G35" s="228">
        <v>6064</v>
      </c>
      <c r="H35" s="218"/>
      <c r="I35" s="166"/>
      <c r="J35" s="166" t="s">
        <v>243</v>
      </c>
      <c r="K35" s="266">
        <v>2512</v>
      </c>
      <c r="L35" s="228">
        <v>5962</v>
      </c>
      <c r="M35" s="228">
        <v>2733</v>
      </c>
      <c r="N35" s="228">
        <v>3229</v>
      </c>
    </row>
    <row r="36" spans="1:14" ht="12.75">
      <c r="A36" s="101"/>
      <c r="B36" s="166"/>
      <c r="C36" s="166" t="s">
        <v>232</v>
      </c>
      <c r="D36" s="266">
        <v>809</v>
      </c>
      <c r="E36" s="228">
        <v>1560</v>
      </c>
      <c r="F36" s="228">
        <v>727</v>
      </c>
      <c r="G36" s="228">
        <v>833</v>
      </c>
      <c r="H36" s="218"/>
      <c r="I36" s="166"/>
      <c r="J36" s="166" t="s">
        <v>249</v>
      </c>
      <c r="K36" s="266">
        <v>1996</v>
      </c>
      <c r="L36" s="228">
        <v>5005</v>
      </c>
      <c r="M36" s="228">
        <v>2505</v>
      </c>
      <c r="N36" s="228">
        <v>2500</v>
      </c>
    </row>
    <row r="37" spans="1:14" ht="12.75">
      <c r="A37" s="101"/>
      <c r="B37" s="166"/>
      <c r="C37" s="166" t="s">
        <v>233</v>
      </c>
      <c r="D37" s="266">
        <v>1458</v>
      </c>
      <c r="E37" s="228">
        <v>2735</v>
      </c>
      <c r="F37" s="228">
        <v>1298</v>
      </c>
      <c r="G37" s="228">
        <v>1437</v>
      </c>
      <c r="H37" s="218"/>
      <c r="I37" s="411" t="s">
        <v>250</v>
      </c>
      <c r="J37" s="412"/>
      <c r="K37" s="266">
        <v>10710</v>
      </c>
      <c r="L37" s="228">
        <v>24275</v>
      </c>
      <c r="M37" s="228">
        <v>12041</v>
      </c>
      <c r="N37" s="228">
        <v>12234</v>
      </c>
    </row>
    <row r="38" spans="1:14" ht="12.75">
      <c r="A38" s="101"/>
      <c r="B38" s="166"/>
      <c r="C38" s="166" t="s">
        <v>234</v>
      </c>
      <c r="D38" s="266">
        <v>1513</v>
      </c>
      <c r="E38" s="228">
        <v>3021</v>
      </c>
      <c r="F38" s="228">
        <v>1461</v>
      </c>
      <c r="G38" s="228">
        <v>1560</v>
      </c>
      <c r="H38" s="218"/>
      <c r="I38" s="166"/>
      <c r="J38" s="166" t="s">
        <v>232</v>
      </c>
      <c r="K38" s="266">
        <v>8138</v>
      </c>
      <c r="L38" s="228">
        <v>18516</v>
      </c>
      <c r="M38" s="228">
        <v>9280</v>
      </c>
      <c r="N38" s="228">
        <v>9236</v>
      </c>
    </row>
    <row r="39" spans="1:14" ht="12.75">
      <c r="A39" s="101"/>
      <c r="B39" s="166"/>
      <c r="C39" s="166" t="s">
        <v>241</v>
      </c>
      <c r="D39" s="266">
        <v>1874</v>
      </c>
      <c r="E39" s="228">
        <v>4225</v>
      </c>
      <c r="F39" s="228">
        <v>1991</v>
      </c>
      <c r="G39" s="228">
        <v>2234</v>
      </c>
      <c r="H39" s="218"/>
      <c r="I39" s="166"/>
      <c r="J39" s="166" t="s">
        <v>233</v>
      </c>
      <c r="K39" s="266">
        <v>2572</v>
      </c>
      <c r="L39" s="228">
        <v>5759</v>
      </c>
      <c r="M39" s="228">
        <v>2761</v>
      </c>
      <c r="N39" s="228">
        <v>2998</v>
      </c>
    </row>
    <row r="40" spans="1:14" ht="12.75">
      <c r="A40" s="101"/>
      <c r="B40" s="411" t="s">
        <v>251</v>
      </c>
      <c r="C40" s="412"/>
      <c r="D40" s="266">
        <v>1017</v>
      </c>
      <c r="E40" s="228">
        <v>1607</v>
      </c>
      <c r="F40" s="228">
        <v>762</v>
      </c>
      <c r="G40" s="228">
        <v>845</v>
      </c>
      <c r="H40" s="218"/>
      <c r="I40" s="411" t="s">
        <v>252</v>
      </c>
      <c r="J40" s="412"/>
      <c r="K40" s="266">
        <v>4987</v>
      </c>
      <c r="L40" s="228">
        <v>11379</v>
      </c>
      <c r="M40" s="228">
        <v>5678</v>
      </c>
      <c r="N40" s="228">
        <v>5701</v>
      </c>
    </row>
    <row r="41" spans="1:14" ht="12.75">
      <c r="A41" s="101"/>
      <c r="B41" s="411" t="s">
        <v>253</v>
      </c>
      <c r="C41" s="412"/>
      <c r="D41" s="266">
        <v>1680</v>
      </c>
      <c r="E41" s="228">
        <v>2702</v>
      </c>
      <c r="F41" s="228">
        <v>1416</v>
      </c>
      <c r="G41" s="228">
        <v>1286</v>
      </c>
      <c r="H41" s="218"/>
      <c r="I41" s="166"/>
      <c r="J41" s="166" t="s">
        <v>232</v>
      </c>
      <c r="K41" s="266">
        <v>4288</v>
      </c>
      <c r="L41" s="228">
        <v>9803</v>
      </c>
      <c r="M41" s="228">
        <v>4894</v>
      </c>
      <c r="N41" s="228">
        <v>4909</v>
      </c>
    </row>
    <row r="42" spans="1:14" ht="12.75">
      <c r="A42" s="101"/>
      <c r="B42" s="166"/>
      <c r="C42" s="166" t="s">
        <v>232</v>
      </c>
      <c r="D42" s="266">
        <v>954</v>
      </c>
      <c r="E42" s="228">
        <v>1513</v>
      </c>
      <c r="F42" s="228">
        <v>796</v>
      </c>
      <c r="G42" s="228">
        <v>717</v>
      </c>
      <c r="H42" s="218"/>
      <c r="I42" s="166"/>
      <c r="J42" s="166" t="s">
        <v>233</v>
      </c>
      <c r="K42" s="266">
        <v>699</v>
      </c>
      <c r="L42" s="228">
        <v>1576</v>
      </c>
      <c r="M42" s="228">
        <v>784</v>
      </c>
      <c r="N42" s="228">
        <v>792</v>
      </c>
    </row>
    <row r="43" spans="1:14" ht="12.75">
      <c r="A43" s="101"/>
      <c r="B43" s="166"/>
      <c r="C43" s="166" t="s">
        <v>233</v>
      </c>
      <c r="D43" s="266">
        <v>726</v>
      </c>
      <c r="E43" s="228">
        <v>1189</v>
      </c>
      <c r="F43" s="228">
        <v>620</v>
      </c>
      <c r="G43" s="228">
        <v>569</v>
      </c>
      <c r="H43" s="218"/>
      <c r="I43" s="166"/>
      <c r="J43" s="166" t="s">
        <v>234</v>
      </c>
      <c r="K43" s="269" t="s">
        <v>255</v>
      </c>
      <c r="L43" s="270" t="s">
        <v>255</v>
      </c>
      <c r="M43" s="270" t="s">
        <v>255</v>
      </c>
      <c r="N43" s="270" t="s">
        <v>255</v>
      </c>
    </row>
    <row r="44" spans="1:14" ht="12.75">
      <c r="A44" s="101"/>
      <c r="B44" s="411" t="s">
        <v>254</v>
      </c>
      <c r="C44" s="412"/>
      <c r="D44" s="266">
        <v>2579</v>
      </c>
      <c r="E44" s="228">
        <v>3872</v>
      </c>
      <c r="F44" s="228">
        <v>1975</v>
      </c>
      <c r="G44" s="228">
        <v>1897</v>
      </c>
      <c r="H44" s="218"/>
      <c r="I44" s="166"/>
      <c r="J44" s="166" t="s">
        <v>241</v>
      </c>
      <c r="K44" s="266" t="s">
        <v>255</v>
      </c>
      <c r="L44" s="228" t="s">
        <v>255</v>
      </c>
      <c r="M44" s="228" t="s">
        <v>255</v>
      </c>
      <c r="N44" s="228" t="s">
        <v>255</v>
      </c>
    </row>
    <row r="45" spans="1:14" ht="12.75">
      <c r="A45" s="101"/>
      <c r="B45" s="166"/>
      <c r="C45" s="166" t="s">
        <v>232</v>
      </c>
      <c r="D45" s="266">
        <v>844</v>
      </c>
      <c r="E45" s="228">
        <v>1213</v>
      </c>
      <c r="F45" s="228">
        <v>634</v>
      </c>
      <c r="G45" s="228">
        <v>579</v>
      </c>
      <c r="H45" s="218"/>
      <c r="I45" s="411" t="s">
        <v>256</v>
      </c>
      <c r="J45" s="412"/>
      <c r="K45" s="266">
        <v>5252</v>
      </c>
      <c r="L45" s="228">
        <v>10616</v>
      </c>
      <c r="M45" s="228">
        <v>5086</v>
      </c>
      <c r="N45" s="228">
        <v>5530</v>
      </c>
    </row>
    <row r="46" spans="1:14" ht="12.75">
      <c r="A46" s="101"/>
      <c r="B46" s="166"/>
      <c r="C46" s="166" t="s">
        <v>233</v>
      </c>
      <c r="D46" s="266">
        <v>1735</v>
      </c>
      <c r="E46" s="228">
        <v>2659</v>
      </c>
      <c r="F46" s="228">
        <v>1341</v>
      </c>
      <c r="G46" s="228">
        <v>1318</v>
      </c>
      <c r="H46" s="218"/>
      <c r="I46" s="166"/>
      <c r="J46" s="166" t="s">
        <v>232</v>
      </c>
      <c r="K46" s="266">
        <v>4345</v>
      </c>
      <c r="L46" s="228">
        <v>8702</v>
      </c>
      <c r="M46" s="228">
        <v>4050</v>
      </c>
      <c r="N46" s="228">
        <v>4652</v>
      </c>
    </row>
    <row r="47" spans="1:14" ht="12.75">
      <c r="A47" s="101"/>
      <c r="B47" s="411" t="s">
        <v>257</v>
      </c>
      <c r="C47" s="412"/>
      <c r="D47" s="266">
        <v>1535</v>
      </c>
      <c r="E47" s="228">
        <v>2520</v>
      </c>
      <c r="F47" s="228">
        <v>1264</v>
      </c>
      <c r="G47" s="228">
        <v>1256</v>
      </c>
      <c r="H47" s="218"/>
      <c r="I47" s="166"/>
      <c r="J47" s="166" t="s">
        <v>233</v>
      </c>
      <c r="K47" s="266">
        <v>869</v>
      </c>
      <c r="L47" s="228">
        <v>1869</v>
      </c>
      <c r="M47" s="228">
        <v>1000</v>
      </c>
      <c r="N47" s="228">
        <v>869</v>
      </c>
    </row>
    <row r="48" spans="1:14" ht="12.75">
      <c r="A48" s="101"/>
      <c r="B48" s="166"/>
      <c r="C48" s="166" t="s">
        <v>232</v>
      </c>
      <c r="D48" s="266">
        <v>897</v>
      </c>
      <c r="E48" s="228">
        <v>1294</v>
      </c>
      <c r="F48" s="228">
        <v>677</v>
      </c>
      <c r="G48" s="228">
        <v>617</v>
      </c>
      <c r="H48" s="218"/>
      <c r="I48" s="166"/>
      <c r="J48" s="166" t="s">
        <v>234</v>
      </c>
      <c r="K48" s="266">
        <v>38</v>
      </c>
      <c r="L48" s="228">
        <v>45</v>
      </c>
      <c r="M48" s="228">
        <v>36</v>
      </c>
      <c r="N48" s="228">
        <v>9</v>
      </c>
    </row>
    <row r="49" spans="1:14" ht="12.75">
      <c r="A49" s="101"/>
      <c r="B49" s="166"/>
      <c r="C49" s="166" t="s">
        <v>233</v>
      </c>
      <c r="D49" s="266">
        <v>638</v>
      </c>
      <c r="E49" s="228">
        <v>1226</v>
      </c>
      <c r="F49" s="228">
        <v>587</v>
      </c>
      <c r="G49" s="228">
        <v>639</v>
      </c>
      <c r="H49" s="218"/>
      <c r="I49" s="411" t="s">
        <v>258</v>
      </c>
      <c r="J49" s="412"/>
      <c r="K49" s="266">
        <v>2917</v>
      </c>
      <c r="L49" s="228">
        <v>6097</v>
      </c>
      <c r="M49" s="228">
        <v>3104</v>
      </c>
      <c r="N49" s="228">
        <v>2993</v>
      </c>
    </row>
    <row r="50" spans="1:14" ht="12.75">
      <c r="A50" s="101"/>
      <c r="B50" s="411" t="s">
        <v>259</v>
      </c>
      <c r="C50" s="412"/>
      <c r="D50" s="266">
        <v>2606</v>
      </c>
      <c r="E50" s="228">
        <v>4133</v>
      </c>
      <c r="F50" s="228">
        <v>2056</v>
      </c>
      <c r="G50" s="228">
        <v>2077</v>
      </c>
      <c r="H50" s="218"/>
      <c r="I50" s="166"/>
      <c r="J50" s="166" t="s">
        <v>232</v>
      </c>
      <c r="K50" s="266">
        <v>1160</v>
      </c>
      <c r="L50" s="228">
        <v>2623</v>
      </c>
      <c r="M50" s="228">
        <v>1377</v>
      </c>
      <c r="N50" s="228">
        <v>1246</v>
      </c>
    </row>
    <row r="51" spans="1:14" ht="12.75">
      <c r="A51" s="101"/>
      <c r="B51" s="166"/>
      <c r="C51" s="166" t="s">
        <v>232</v>
      </c>
      <c r="D51" s="266">
        <v>1064</v>
      </c>
      <c r="E51" s="228">
        <v>1729</v>
      </c>
      <c r="F51" s="228">
        <v>845</v>
      </c>
      <c r="G51" s="228">
        <v>884</v>
      </c>
      <c r="H51" s="218"/>
      <c r="I51" s="166"/>
      <c r="J51" s="166" t="s">
        <v>233</v>
      </c>
      <c r="K51" s="266">
        <v>1757</v>
      </c>
      <c r="L51" s="228">
        <v>3474</v>
      </c>
      <c r="M51" s="228">
        <v>1727</v>
      </c>
      <c r="N51" s="228">
        <v>1747</v>
      </c>
    </row>
    <row r="52" spans="1:14" ht="12.75">
      <c r="A52" s="101"/>
      <c r="B52" s="166"/>
      <c r="C52" s="166" t="s">
        <v>233</v>
      </c>
      <c r="D52" s="266">
        <v>1542</v>
      </c>
      <c r="E52" s="228">
        <v>2404</v>
      </c>
      <c r="F52" s="228">
        <v>1211</v>
      </c>
      <c r="G52" s="228">
        <v>1193</v>
      </c>
      <c r="H52" s="218"/>
      <c r="I52" s="411" t="s">
        <v>260</v>
      </c>
      <c r="J52" s="412"/>
      <c r="K52" s="269">
        <v>689</v>
      </c>
      <c r="L52" s="270">
        <v>831</v>
      </c>
      <c r="M52" s="270">
        <v>491</v>
      </c>
      <c r="N52" s="270">
        <v>340</v>
      </c>
    </row>
    <row r="53" spans="1:14" ht="12.75">
      <c r="A53" s="101"/>
      <c r="B53" s="411" t="s">
        <v>261</v>
      </c>
      <c r="C53" s="412"/>
      <c r="D53" s="266">
        <v>1643</v>
      </c>
      <c r="E53" s="228">
        <v>3055</v>
      </c>
      <c r="F53" s="228">
        <v>1552</v>
      </c>
      <c r="G53" s="228">
        <v>1503</v>
      </c>
      <c r="H53" s="218"/>
      <c r="I53" s="166"/>
      <c r="J53" s="166" t="s">
        <v>232</v>
      </c>
      <c r="K53" s="266" t="s">
        <v>89</v>
      </c>
      <c r="L53" s="228" t="s">
        <v>89</v>
      </c>
      <c r="M53" s="228" t="s">
        <v>89</v>
      </c>
      <c r="N53" s="228" t="s">
        <v>89</v>
      </c>
    </row>
    <row r="54" spans="1:14" ht="12.75">
      <c r="A54" s="101"/>
      <c r="B54" s="411" t="s">
        <v>262</v>
      </c>
      <c r="C54" s="412"/>
      <c r="D54" s="266">
        <v>1492</v>
      </c>
      <c r="E54" s="228">
        <v>2244</v>
      </c>
      <c r="F54" s="228">
        <v>1133</v>
      </c>
      <c r="G54" s="228">
        <v>1111</v>
      </c>
      <c r="H54" s="218"/>
      <c r="I54" s="166"/>
      <c r="J54" s="166" t="s">
        <v>233</v>
      </c>
      <c r="K54" s="266">
        <v>689</v>
      </c>
      <c r="L54" s="228">
        <v>831</v>
      </c>
      <c r="M54" s="228">
        <v>491</v>
      </c>
      <c r="N54" s="228">
        <v>340</v>
      </c>
    </row>
    <row r="55" spans="1:14" ht="12.75">
      <c r="A55" s="101"/>
      <c r="B55" s="166"/>
      <c r="C55" s="166" t="s">
        <v>232</v>
      </c>
      <c r="D55" s="266">
        <v>1046</v>
      </c>
      <c r="E55" s="228">
        <v>1609</v>
      </c>
      <c r="F55" s="228">
        <v>803</v>
      </c>
      <c r="G55" s="228">
        <v>806</v>
      </c>
      <c r="H55" s="218"/>
      <c r="I55" s="166"/>
      <c r="J55" s="166" t="s">
        <v>234</v>
      </c>
      <c r="K55" s="266" t="s">
        <v>89</v>
      </c>
      <c r="L55" s="228" t="s">
        <v>89</v>
      </c>
      <c r="M55" s="228" t="s">
        <v>89</v>
      </c>
      <c r="N55" s="228" t="s">
        <v>89</v>
      </c>
    </row>
    <row r="56" spans="1:14" ht="12.75">
      <c r="A56" s="170"/>
      <c r="B56" s="178"/>
      <c r="C56" s="178" t="s">
        <v>233</v>
      </c>
      <c r="D56" s="267">
        <v>446</v>
      </c>
      <c r="E56" s="268">
        <v>635</v>
      </c>
      <c r="F56" s="268">
        <v>330</v>
      </c>
      <c r="G56" s="268">
        <v>305</v>
      </c>
      <c r="H56" s="219"/>
      <c r="I56" s="178"/>
      <c r="J56" s="178" t="s">
        <v>241</v>
      </c>
      <c r="K56" s="267" t="s">
        <v>89</v>
      </c>
      <c r="L56" s="268" t="s">
        <v>89</v>
      </c>
      <c r="M56" s="268" t="s">
        <v>89</v>
      </c>
      <c r="N56" s="268" t="s">
        <v>89</v>
      </c>
    </row>
    <row r="57" ht="7.5" customHeight="1"/>
    <row r="58" ht="15" customHeight="1">
      <c r="A58" s="173" t="s">
        <v>334</v>
      </c>
    </row>
    <row r="59" spans="1:14" ht="16.5">
      <c r="A59" s="413" t="s">
        <v>263</v>
      </c>
      <c r="B59" s="413"/>
      <c r="C59" s="413"/>
      <c r="D59" s="413"/>
      <c r="E59" s="413"/>
      <c r="F59" s="413"/>
      <c r="G59" s="413"/>
      <c r="H59" s="413"/>
      <c r="I59" s="413"/>
      <c r="J59" s="413"/>
      <c r="K59" s="413"/>
      <c r="L59" s="413"/>
      <c r="M59" s="413"/>
      <c r="N59" s="413"/>
    </row>
    <row r="60" ht="16.5" customHeight="1"/>
    <row r="61" spans="1:4" ht="18.75" customHeight="1" thickBot="1">
      <c r="A61" s="184" t="s">
        <v>22</v>
      </c>
      <c r="D61" s="139" t="s">
        <v>335</v>
      </c>
    </row>
    <row r="62" spans="1:14" ht="13.5" thickTop="1">
      <c r="A62" s="414" t="s">
        <v>229</v>
      </c>
      <c r="B62" s="414"/>
      <c r="C62" s="415"/>
      <c r="D62" s="418" t="s">
        <v>26</v>
      </c>
      <c r="E62" s="420" t="s">
        <v>24</v>
      </c>
      <c r="F62" s="420"/>
      <c r="G62" s="421"/>
      <c r="H62" s="422" t="s">
        <v>229</v>
      </c>
      <c r="I62" s="414"/>
      <c r="J62" s="415"/>
      <c r="K62" s="418" t="s">
        <v>26</v>
      </c>
      <c r="L62" s="420" t="s">
        <v>24</v>
      </c>
      <c r="M62" s="420"/>
      <c r="N62" s="421"/>
    </row>
    <row r="63" spans="1:14" ht="12.75">
      <c r="A63" s="416"/>
      <c r="B63" s="416"/>
      <c r="C63" s="417"/>
      <c r="D63" s="419"/>
      <c r="E63" s="211" t="s">
        <v>28</v>
      </c>
      <c r="F63" s="211" t="s">
        <v>29</v>
      </c>
      <c r="G63" s="212" t="s">
        <v>30</v>
      </c>
      <c r="H63" s="423"/>
      <c r="I63" s="416"/>
      <c r="J63" s="417"/>
      <c r="K63" s="419"/>
      <c r="L63" s="211" t="s">
        <v>28</v>
      </c>
      <c r="M63" s="211" t="s">
        <v>29</v>
      </c>
      <c r="N63" s="212" t="s">
        <v>30</v>
      </c>
    </row>
    <row r="64" spans="1:14" ht="15.75" customHeight="1">
      <c r="A64" s="101"/>
      <c r="B64" s="411" t="s">
        <v>264</v>
      </c>
      <c r="C64" s="412"/>
      <c r="D64" s="266">
        <v>3377</v>
      </c>
      <c r="E64" s="228">
        <v>7090</v>
      </c>
      <c r="F64" s="228">
        <v>3449</v>
      </c>
      <c r="G64" s="228">
        <v>3641</v>
      </c>
      <c r="H64" s="218"/>
      <c r="I64" s="411" t="s">
        <v>265</v>
      </c>
      <c r="J64" s="412"/>
      <c r="K64" s="266">
        <v>18815</v>
      </c>
      <c r="L64" s="228">
        <v>38042</v>
      </c>
      <c r="M64" s="228">
        <v>19110</v>
      </c>
      <c r="N64" s="228">
        <v>18932</v>
      </c>
    </row>
    <row r="65" spans="1:14" ht="12.75">
      <c r="A65" s="101"/>
      <c r="B65" s="166"/>
      <c r="C65" s="166" t="s">
        <v>232</v>
      </c>
      <c r="D65" s="266">
        <v>1264</v>
      </c>
      <c r="E65" s="228">
        <v>2603</v>
      </c>
      <c r="F65" s="228">
        <v>1308</v>
      </c>
      <c r="G65" s="228">
        <v>1295</v>
      </c>
      <c r="H65" s="218"/>
      <c r="I65" s="166"/>
      <c r="J65" s="166" t="s">
        <v>232</v>
      </c>
      <c r="K65" s="266">
        <v>2544</v>
      </c>
      <c r="L65" s="228">
        <v>4953</v>
      </c>
      <c r="M65" s="228">
        <v>2537</v>
      </c>
      <c r="N65" s="228">
        <v>2416</v>
      </c>
    </row>
    <row r="66" spans="1:14" ht="12.75">
      <c r="A66" s="101"/>
      <c r="B66" s="166"/>
      <c r="C66" s="166" t="s">
        <v>233</v>
      </c>
      <c r="D66" s="266">
        <v>1031</v>
      </c>
      <c r="E66" s="228">
        <v>1920</v>
      </c>
      <c r="F66" s="228">
        <v>901</v>
      </c>
      <c r="G66" s="228">
        <v>1019</v>
      </c>
      <c r="H66" s="218"/>
      <c r="I66" s="166"/>
      <c r="J66" s="166" t="s">
        <v>233</v>
      </c>
      <c r="K66" s="266">
        <v>1352</v>
      </c>
      <c r="L66" s="228">
        <v>3232</v>
      </c>
      <c r="M66" s="228">
        <v>1558</v>
      </c>
      <c r="N66" s="228">
        <v>1674</v>
      </c>
    </row>
    <row r="67" spans="1:14" ht="12.75">
      <c r="A67" s="101"/>
      <c r="B67" s="166"/>
      <c r="C67" s="166" t="s">
        <v>234</v>
      </c>
      <c r="D67" s="266">
        <v>1082</v>
      </c>
      <c r="E67" s="228">
        <v>2567</v>
      </c>
      <c r="F67" s="228">
        <v>1240</v>
      </c>
      <c r="G67" s="228">
        <v>1327</v>
      </c>
      <c r="H67" s="218"/>
      <c r="I67" s="166"/>
      <c r="J67" s="166" t="s">
        <v>234</v>
      </c>
      <c r="K67" s="266">
        <v>3506</v>
      </c>
      <c r="L67" s="228">
        <v>7662</v>
      </c>
      <c r="M67" s="228">
        <v>3801</v>
      </c>
      <c r="N67" s="228">
        <v>3861</v>
      </c>
    </row>
    <row r="68" spans="1:14" ht="12.75">
      <c r="A68" s="101"/>
      <c r="B68" s="411" t="s">
        <v>266</v>
      </c>
      <c r="C68" s="412"/>
      <c r="D68" s="266">
        <v>757</v>
      </c>
      <c r="E68" s="228">
        <v>1441</v>
      </c>
      <c r="F68" s="228">
        <v>754</v>
      </c>
      <c r="G68" s="228">
        <v>687</v>
      </c>
      <c r="H68" s="218"/>
      <c r="I68" s="166"/>
      <c r="J68" s="166" t="s">
        <v>241</v>
      </c>
      <c r="K68" s="266">
        <v>2704</v>
      </c>
      <c r="L68" s="228">
        <v>5349</v>
      </c>
      <c r="M68" s="228">
        <v>2673</v>
      </c>
      <c r="N68" s="228">
        <v>2676</v>
      </c>
    </row>
    <row r="69" spans="1:14" ht="12.75">
      <c r="A69" s="101"/>
      <c r="B69" s="411" t="s">
        <v>267</v>
      </c>
      <c r="C69" s="412"/>
      <c r="D69" s="266">
        <v>1027</v>
      </c>
      <c r="E69" s="228">
        <v>1878</v>
      </c>
      <c r="F69" s="228">
        <v>868</v>
      </c>
      <c r="G69" s="228">
        <v>1010</v>
      </c>
      <c r="H69" s="218"/>
      <c r="I69" s="166"/>
      <c r="J69" s="166" t="s">
        <v>243</v>
      </c>
      <c r="K69" s="266">
        <v>5052</v>
      </c>
      <c r="L69" s="228">
        <v>9744</v>
      </c>
      <c r="M69" s="228">
        <v>4988</v>
      </c>
      <c r="N69" s="228">
        <v>4756</v>
      </c>
    </row>
    <row r="70" spans="1:14" ht="12.75">
      <c r="A70" s="101"/>
      <c r="B70" s="411" t="s">
        <v>268</v>
      </c>
      <c r="C70" s="412"/>
      <c r="D70" s="266">
        <v>943</v>
      </c>
      <c r="E70" s="228">
        <v>1805</v>
      </c>
      <c r="F70" s="228">
        <v>910</v>
      </c>
      <c r="G70" s="228">
        <v>895</v>
      </c>
      <c r="H70" s="218"/>
      <c r="I70" s="166"/>
      <c r="J70" s="166" t="s">
        <v>249</v>
      </c>
      <c r="K70" s="266">
        <v>1971</v>
      </c>
      <c r="L70" s="228">
        <v>3934</v>
      </c>
      <c r="M70" s="228">
        <v>1964</v>
      </c>
      <c r="N70" s="228">
        <v>1970</v>
      </c>
    </row>
    <row r="71" spans="1:14" ht="12.75">
      <c r="A71" s="101"/>
      <c r="B71" s="411" t="s">
        <v>269</v>
      </c>
      <c r="C71" s="412"/>
      <c r="D71" s="266">
        <v>4726</v>
      </c>
      <c r="E71" s="228">
        <v>9574</v>
      </c>
      <c r="F71" s="228">
        <v>4718</v>
      </c>
      <c r="G71" s="228">
        <v>4856</v>
      </c>
      <c r="H71" s="218"/>
      <c r="I71" s="166"/>
      <c r="J71" s="166" t="s">
        <v>270</v>
      </c>
      <c r="K71" s="266">
        <v>1686</v>
      </c>
      <c r="L71" s="228">
        <v>3168</v>
      </c>
      <c r="M71" s="228">
        <v>1589</v>
      </c>
      <c r="N71" s="228">
        <v>1579</v>
      </c>
    </row>
    <row r="72" spans="1:14" ht="12.75">
      <c r="A72" s="101"/>
      <c r="B72" s="166"/>
      <c r="C72" s="166" t="s">
        <v>232</v>
      </c>
      <c r="D72" s="266">
        <v>1757</v>
      </c>
      <c r="E72" s="228">
        <v>4048</v>
      </c>
      <c r="F72" s="228">
        <v>2020</v>
      </c>
      <c r="G72" s="228">
        <v>2028</v>
      </c>
      <c r="H72" s="218"/>
      <c r="I72" s="411" t="s">
        <v>271</v>
      </c>
      <c r="J72" s="412"/>
      <c r="K72" s="266">
        <v>16532</v>
      </c>
      <c r="L72" s="228">
        <v>36210</v>
      </c>
      <c r="M72" s="228">
        <v>17861</v>
      </c>
      <c r="N72" s="228">
        <v>18349</v>
      </c>
    </row>
    <row r="73" spans="1:14" ht="12.75">
      <c r="A73" s="101"/>
      <c r="B73" s="166"/>
      <c r="C73" s="166" t="s">
        <v>233</v>
      </c>
      <c r="D73" s="266">
        <v>1469</v>
      </c>
      <c r="E73" s="228">
        <v>2629</v>
      </c>
      <c r="F73" s="228">
        <v>1294</v>
      </c>
      <c r="G73" s="228">
        <v>1335</v>
      </c>
      <c r="H73" s="218"/>
      <c r="I73" s="166"/>
      <c r="J73" s="166" t="s">
        <v>232</v>
      </c>
      <c r="K73" s="266">
        <v>2029</v>
      </c>
      <c r="L73" s="228">
        <v>4812</v>
      </c>
      <c r="M73" s="228">
        <v>2356</v>
      </c>
      <c r="N73" s="228">
        <v>2456</v>
      </c>
    </row>
    <row r="74" spans="1:14" ht="12.75">
      <c r="A74" s="101"/>
      <c r="B74" s="166"/>
      <c r="C74" s="166" t="s">
        <v>234</v>
      </c>
      <c r="D74" s="266">
        <v>1500</v>
      </c>
      <c r="E74" s="228">
        <v>2897</v>
      </c>
      <c r="F74" s="228">
        <v>1404</v>
      </c>
      <c r="G74" s="228">
        <v>1493</v>
      </c>
      <c r="H74" s="218"/>
      <c r="I74" s="166"/>
      <c r="J74" s="166" t="s">
        <v>233</v>
      </c>
      <c r="K74" s="266">
        <v>2918</v>
      </c>
      <c r="L74" s="228">
        <v>5108</v>
      </c>
      <c r="M74" s="228">
        <v>2421</v>
      </c>
      <c r="N74" s="228">
        <v>2687</v>
      </c>
    </row>
    <row r="75" spans="1:14" ht="12.75">
      <c r="A75" s="101"/>
      <c r="B75" s="411" t="s">
        <v>272</v>
      </c>
      <c r="C75" s="412"/>
      <c r="D75" s="266">
        <v>3344</v>
      </c>
      <c r="E75" s="228">
        <v>6415</v>
      </c>
      <c r="F75" s="228">
        <v>3196</v>
      </c>
      <c r="G75" s="228">
        <v>3219</v>
      </c>
      <c r="H75" s="218"/>
      <c r="I75" s="166"/>
      <c r="J75" s="166" t="s">
        <v>234</v>
      </c>
      <c r="K75" s="266">
        <v>2512</v>
      </c>
      <c r="L75" s="228">
        <v>5731</v>
      </c>
      <c r="M75" s="228">
        <v>2908</v>
      </c>
      <c r="N75" s="228">
        <v>2823</v>
      </c>
    </row>
    <row r="76" spans="1:14" ht="12.75">
      <c r="A76" s="101"/>
      <c r="B76" s="166"/>
      <c r="C76" s="166" t="s">
        <v>232</v>
      </c>
      <c r="D76" s="266">
        <v>1813</v>
      </c>
      <c r="E76" s="228">
        <v>3407</v>
      </c>
      <c r="F76" s="228">
        <v>1713</v>
      </c>
      <c r="G76" s="228">
        <v>1694</v>
      </c>
      <c r="H76" s="218"/>
      <c r="I76" s="166"/>
      <c r="J76" s="166" t="s">
        <v>241</v>
      </c>
      <c r="K76" s="266">
        <v>1514</v>
      </c>
      <c r="L76" s="228">
        <v>3980</v>
      </c>
      <c r="M76" s="228">
        <v>1987</v>
      </c>
      <c r="N76" s="228">
        <v>1993</v>
      </c>
    </row>
    <row r="77" spans="1:14" ht="12.75">
      <c r="A77" s="101"/>
      <c r="B77" s="166"/>
      <c r="C77" s="166" t="s">
        <v>233</v>
      </c>
      <c r="D77" s="266">
        <v>1531</v>
      </c>
      <c r="E77" s="228">
        <v>3008</v>
      </c>
      <c r="F77" s="228">
        <v>1483</v>
      </c>
      <c r="G77" s="228">
        <v>1525</v>
      </c>
      <c r="H77" s="218"/>
      <c r="I77" s="166"/>
      <c r="J77" s="166" t="s">
        <v>243</v>
      </c>
      <c r="K77" s="266">
        <v>1141</v>
      </c>
      <c r="L77" s="228">
        <v>2302</v>
      </c>
      <c r="M77" s="228">
        <v>1183</v>
      </c>
      <c r="N77" s="228">
        <v>1119</v>
      </c>
    </row>
    <row r="78" spans="1:14" ht="12.75">
      <c r="A78" s="101"/>
      <c r="B78" s="411" t="s">
        <v>273</v>
      </c>
      <c r="C78" s="412"/>
      <c r="D78" s="266">
        <v>2925</v>
      </c>
      <c r="E78" s="228">
        <v>5174</v>
      </c>
      <c r="F78" s="228">
        <v>2513</v>
      </c>
      <c r="G78" s="228">
        <v>2661</v>
      </c>
      <c r="H78" s="218"/>
      <c r="I78" s="166"/>
      <c r="J78" s="166" t="s">
        <v>249</v>
      </c>
      <c r="K78" s="266">
        <v>1200</v>
      </c>
      <c r="L78" s="228">
        <v>2801</v>
      </c>
      <c r="M78" s="228">
        <v>1427</v>
      </c>
      <c r="N78" s="228">
        <v>1374</v>
      </c>
    </row>
    <row r="79" spans="1:14" ht="12.75">
      <c r="A79" s="101"/>
      <c r="B79" s="166"/>
      <c r="C79" s="166" t="s">
        <v>232</v>
      </c>
      <c r="D79" s="266">
        <v>1397</v>
      </c>
      <c r="E79" s="228">
        <v>2724</v>
      </c>
      <c r="F79" s="228">
        <v>1286</v>
      </c>
      <c r="G79" s="228">
        <v>1438</v>
      </c>
      <c r="H79" s="218"/>
      <c r="I79" s="166"/>
      <c r="J79" s="166" t="s">
        <v>270</v>
      </c>
      <c r="K79" s="266">
        <v>2976</v>
      </c>
      <c r="L79" s="228">
        <v>6096</v>
      </c>
      <c r="M79" s="228">
        <v>2959</v>
      </c>
      <c r="N79" s="228">
        <v>3137</v>
      </c>
    </row>
    <row r="80" spans="1:14" ht="12.75">
      <c r="A80" s="101"/>
      <c r="B80" s="166"/>
      <c r="C80" s="166" t="s">
        <v>233</v>
      </c>
      <c r="D80" s="266">
        <v>1528</v>
      </c>
      <c r="E80" s="228">
        <v>2450</v>
      </c>
      <c r="F80" s="228">
        <v>1227</v>
      </c>
      <c r="G80" s="228">
        <v>1223</v>
      </c>
      <c r="H80" s="218"/>
      <c r="I80" s="166"/>
      <c r="J80" s="166" t="s">
        <v>274</v>
      </c>
      <c r="K80" s="266">
        <v>2242</v>
      </c>
      <c r="L80" s="228">
        <v>5380</v>
      </c>
      <c r="M80" s="228">
        <v>2620</v>
      </c>
      <c r="N80" s="228">
        <v>2760</v>
      </c>
    </row>
    <row r="81" spans="1:14" ht="12.75">
      <c r="A81" s="101"/>
      <c r="B81" s="411" t="s">
        <v>275</v>
      </c>
      <c r="C81" s="412"/>
      <c r="D81" s="266">
        <v>2255</v>
      </c>
      <c r="E81" s="228">
        <v>3575</v>
      </c>
      <c r="F81" s="228">
        <v>1872</v>
      </c>
      <c r="G81" s="228">
        <v>1703</v>
      </c>
      <c r="H81" s="218"/>
      <c r="I81" s="411" t="s">
        <v>276</v>
      </c>
      <c r="J81" s="412"/>
      <c r="K81" s="266">
        <v>19752</v>
      </c>
      <c r="L81" s="228">
        <v>39825</v>
      </c>
      <c r="M81" s="228">
        <v>19259</v>
      </c>
      <c r="N81" s="228">
        <v>20566</v>
      </c>
    </row>
    <row r="82" spans="1:14" ht="12.75">
      <c r="A82" s="101"/>
      <c r="B82" s="166"/>
      <c r="C82" s="166" t="s">
        <v>232</v>
      </c>
      <c r="D82" s="266">
        <v>1511</v>
      </c>
      <c r="E82" s="228">
        <v>2434</v>
      </c>
      <c r="F82" s="228">
        <v>1275</v>
      </c>
      <c r="G82" s="228">
        <v>1159</v>
      </c>
      <c r="H82" s="218"/>
      <c r="I82" s="166"/>
      <c r="J82" s="166" t="s">
        <v>232</v>
      </c>
      <c r="K82" s="266">
        <v>3080</v>
      </c>
      <c r="L82" s="228">
        <v>7092</v>
      </c>
      <c r="M82" s="228">
        <v>3434</v>
      </c>
      <c r="N82" s="228">
        <v>3658</v>
      </c>
    </row>
    <row r="83" spans="1:14" ht="12.75">
      <c r="A83" s="101"/>
      <c r="B83" s="166"/>
      <c r="C83" s="166" t="s">
        <v>233</v>
      </c>
      <c r="D83" s="266">
        <v>744</v>
      </c>
      <c r="E83" s="228">
        <v>1141</v>
      </c>
      <c r="F83" s="228">
        <v>597</v>
      </c>
      <c r="G83" s="228">
        <v>544</v>
      </c>
      <c r="H83" s="218"/>
      <c r="I83" s="166"/>
      <c r="J83" s="166" t="s">
        <v>233</v>
      </c>
      <c r="K83" s="266">
        <v>7339</v>
      </c>
      <c r="L83" s="228">
        <v>14672</v>
      </c>
      <c r="M83" s="228">
        <v>7065</v>
      </c>
      <c r="N83" s="228">
        <v>7607</v>
      </c>
    </row>
    <row r="84" spans="1:14" ht="12.75">
      <c r="A84" s="101"/>
      <c r="B84" s="411" t="s">
        <v>277</v>
      </c>
      <c r="C84" s="412"/>
      <c r="D84" s="266">
        <v>6101</v>
      </c>
      <c r="E84" s="228">
        <v>11195</v>
      </c>
      <c r="F84" s="228">
        <v>5584</v>
      </c>
      <c r="G84" s="228">
        <v>5611</v>
      </c>
      <c r="H84" s="218"/>
      <c r="I84" s="166"/>
      <c r="J84" s="166" t="s">
        <v>234</v>
      </c>
      <c r="K84" s="266">
        <v>2043</v>
      </c>
      <c r="L84" s="228">
        <v>3837</v>
      </c>
      <c r="M84" s="228">
        <v>1785</v>
      </c>
      <c r="N84" s="228">
        <v>2052</v>
      </c>
    </row>
    <row r="85" spans="1:14" ht="12.75">
      <c r="A85" s="101"/>
      <c r="B85" s="166"/>
      <c r="C85" s="166" t="s">
        <v>232</v>
      </c>
      <c r="D85" s="266">
        <v>88</v>
      </c>
      <c r="E85" s="228">
        <v>150</v>
      </c>
      <c r="F85" s="228">
        <v>75</v>
      </c>
      <c r="G85" s="228">
        <v>75</v>
      </c>
      <c r="H85" s="218"/>
      <c r="I85" s="166"/>
      <c r="J85" s="166" t="s">
        <v>241</v>
      </c>
      <c r="K85" s="266">
        <v>2087</v>
      </c>
      <c r="L85" s="228">
        <v>3954</v>
      </c>
      <c r="M85" s="228">
        <v>1896</v>
      </c>
      <c r="N85" s="228">
        <v>2058</v>
      </c>
    </row>
    <row r="86" spans="1:14" ht="12.75">
      <c r="A86" s="101"/>
      <c r="B86" s="166"/>
      <c r="C86" s="166" t="s">
        <v>233</v>
      </c>
      <c r="D86" s="266">
        <v>1342</v>
      </c>
      <c r="E86" s="228">
        <v>2148</v>
      </c>
      <c r="F86" s="228">
        <v>1172</v>
      </c>
      <c r="G86" s="228">
        <v>976</v>
      </c>
      <c r="H86" s="218"/>
      <c r="I86" s="166"/>
      <c r="J86" s="166" t="s">
        <v>243</v>
      </c>
      <c r="K86" s="266">
        <v>2453</v>
      </c>
      <c r="L86" s="228">
        <v>4697</v>
      </c>
      <c r="M86" s="228">
        <v>2285</v>
      </c>
      <c r="N86" s="228">
        <v>2412</v>
      </c>
    </row>
    <row r="87" spans="1:14" ht="12.75">
      <c r="A87" s="101"/>
      <c r="B87" s="166"/>
      <c r="C87" s="166" t="s">
        <v>234</v>
      </c>
      <c r="D87" s="266">
        <v>1890</v>
      </c>
      <c r="E87" s="228">
        <v>4078</v>
      </c>
      <c r="F87" s="228">
        <v>2019</v>
      </c>
      <c r="G87" s="228">
        <v>2059</v>
      </c>
      <c r="H87" s="218"/>
      <c r="I87" s="166"/>
      <c r="J87" s="166" t="s">
        <v>249</v>
      </c>
      <c r="K87" s="266">
        <v>1432</v>
      </c>
      <c r="L87" s="228">
        <v>3056</v>
      </c>
      <c r="M87" s="228">
        <v>1479</v>
      </c>
      <c r="N87" s="228">
        <v>1577</v>
      </c>
    </row>
    <row r="88" spans="1:14" ht="12.75">
      <c r="A88" s="101"/>
      <c r="B88" s="166"/>
      <c r="C88" s="166" t="s">
        <v>241</v>
      </c>
      <c r="D88" s="266" t="s">
        <v>89</v>
      </c>
      <c r="E88" s="228" t="s">
        <v>89</v>
      </c>
      <c r="F88" s="228" t="s">
        <v>89</v>
      </c>
      <c r="G88" s="228" t="s">
        <v>89</v>
      </c>
      <c r="H88" s="218"/>
      <c r="I88" s="166"/>
      <c r="J88" s="166" t="s">
        <v>270</v>
      </c>
      <c r="K88" s="266">
        <v>1318</v>
      </c>
      <c r="L88" s="228">
        <v>2517</v>
      </c>
      <c r="M88" s="228">
        <v>1315</v>
      </c>
      <c r="N88" s="228">
        <v>1202</v>
      </c>
    </row>
    <row r="89" spans="1:14" ht="12.75">
      <c r="A89" s="101"/>
      <c r="B89" s="166"/>
      <c r="C89" s="166" t="s">
        <v>243</v>
      </c>
      <c r="D89" s="266">
        <v>1086</v>
      </c>
      <c r="E89" s="228">
        <v>1767</v>
      </c>
      <c r="F89" s="228">
        <v>859</v>
      </c>
      <c r="G89" s="228">
        <v>908</v>
      </c>
      <c r="H89" s="218"/>
      <c r="I89" s="411" t="s">
        <v>278</v>
      </c>
      <c r="J89" s="412"/>
      <c r="K89" s="266">
        <v>2416</v>
      </c>
      <c r="L89" s="228">
        <v>6159</v>
      </c>
      <c r="M89" s="228">
        <v>2985</v>
      </c>
      <c r="N89" s="228">
        <v>3174</v>
      </c>
    </row>
    <row r="90" spans="1:14" ht="12.75">
      <c r="A90" s="101"/>
      <c r="B90" s="166"/>
      <c r="C90" s="166" t="s">
        <v>249</v>
      </c>
      <c r="D90" s="266">
        <v>1695</v>
      </c>
      <c r="E90" s="228">
        <v>3052</v>
      </c>
      <c r="F90" s="228">
        <v>1459</v>
      </c>
      <c r="G90" s="228">
        <v>1593</v>
      </c>
      <c r="H90" s="218"/>
      <c r="I90" s="166"/>
      <c r="J90" s="166" t="s">
        <v>232</v>
      </c>
      <c r="K90" s="266">
        <v>422</v>
      </c>
      <c r="L90" s="228">
        <v>834</v>
      </c>
      <c r="M90" s="228">
        <v>485</v>
      </c>
      <c r="N90" s="228">
        <v>349</v>
      </c>
    </row>
    <row r="91" spans="1:14" ht="12.75">
      <c r="A91" s="101"/>
      <c r="B91" s="411" t="s">
        <v>279</v>
      </c>
      <c r="C91" s="412"/>
      <c r="D91" s="266">
        <v>13864</v>
      </c>
      <c r="E91" s="228">
        <v>25557</v>
      </c>
      <c r="F91" s="228">
        <v>12484</v>
      </c>
      <c r="G91" s="228">
        <v>13073</v>
      </c>
      <c r="H91" s="218"/>
      <c r="I91" s="166"/>
      <c r="J91" s="166" t="s">
        <v>233</v>
      </c>
      <c r="K91" s="266">
        <v>170</v>
      </c>
      <c r="L91" s="228">
        <v>447</v>
      </c>
      <c r="M91" s="228">
        <v>226</v>
      </c>
      <c r="N91" s="228">
        <v>221</v>
      </c>
    </row>
    <row r="92" spans="1:14" ht="12.75">
      <c r="A92" s="101"/>
      <c r="B92" s="166"/>
      <c r="C92" s="166" t="s">
        <v>232</v>
      </c>
      <c r="D92" s="266">
        <v>2964</v>
      </c>
      <c r="E92" s="228">
        <v>4669</v>
      </c>
      <c r="F92" s="228">
        <v>2404</v>
      </c>
      <c r="G92" s="228">
        <v>2265</v>
      </c>
      <c r="H92" s="218"/>
      <c r="I92" s="166"/>
      <c r="J92" s="166" t="s">
        <v>234</v>
      </c>
      <c r="K92" s="266">
        <v>1824</v>
      </c>
      <c r="L92" s="228">
        <v>4878</v>
      </c>
      <c r="M92" s="228">
        <v>2274</v>
      </c>
      <c r="N92" s="228">
        <v>2604</v>
      </c>
    </row>
    <row r="93" spans="1:14" ht="12.75">
      <c r="A93" s="101"/>
      <c r="B93" s="166"/>
      <c r="C93" s="166" t="s">
        <v>233</v>
      </c>
      <c r="D93" s="266">
        <v>2716</v>
      </c>
      <c r="E93" s="228">
        <v>6127</v>
      </c>
      <c r="F93" s="228">
        <v>2848</v>
      </c>
      <c r="G93" s="228">
        <v>3279</v>
      </c>
      <c r="H93" s="218"/>
      <c r="I93" s="411" t="s">
        <v>280</v>
      </c>
      <c r="J93" s="412"/>
      <c r="K93" s="266">
        <v>24</v>
      </c>
      <c r="L93" s="228">
        <v>30</v>
      </c>
      <c r="M93" s="228">
        <v>22</v>
      </c>
      <c r="N93" s="228">
        <v>8</v>
      </c>
    </row>
    <row r="94" spans="1:14" ht="12.75">
      <c r="A94" s="101"/>
      <c r="B94" s="166"/>
      <c r="C94" s="166" t="s">
        <v>234</v>
      </c>
      <c r="D94" s="266">
        <v>2150</v>
      </c>
      <c r="E94" s="228">
        <v>3290</v>
      </c>
      <c r="F94" s="228">
        <v>1660</v>
      </c>
      <c r="G94" s="228">
        <v>1630</v>
      </c>
      <c r="H94" s="218"/>
      <c r="I94" s="166"/>
      <c r="J94" s="166" t="s">
        <v>232</v>
      </c>
      <c r="K94" s="266" t="s">
        <v>255</v>
      </c>
      <c r="L94" s="228" t="s">
        <v>255</v>
      </c>
      <c r="M94" s="228" t="s">
        <v>255</v>
      </c>
      <c r="N94" s="228" t="s">
        <v>255</v>
      </c>
    </row>
    <row r="95" spans="1:14" ht="12.75">
      <c r="A95" s="101"/>
      <c r="B95" s="166"/>
      <c r="C95" s="166" t="s">
        <v>241</v>
      </c>
      <c r="D95" s="266">
        <v>2040</v>
      </c>
      <c r="E95" s="228">
        <v>3881</v>
      </c>
      <c r="F95" s="228">
        <v>1781</v>
      </c>
      <c r="G95" s="228">
        <v>2100</v>
      </c>
      <c r="H95" s="218"/>
      <c r="I95" s="166"/>
      <c r="J95" s="166" t="s">
        <v>233</v>
      </c>
      <c r="K95" s="269" t="s">
        <v>255</v>
      </c>
      <c r="L95" s="270" t="s">
        <v>255</v>
      </c>
      <c r="M95" s="270" t="s">
        <v>255</v>
      </c>
      <c r="N95" s="270" t="s">
        <v>255</v>
      </c>
    </row>
    <row r="96" spans="1:14" ht="12.75">
      <c r="A96" s="101"/>
      <c r="B96" s="166"/>
      <c r="C96" s="166" t="s">
        <v>243</v>
      </c>
      <c r="D96" s="266">
        <v>2317</v>
      </c>
      <c r="E96" s="228">
        <v>4057</v>
      </c>
      <c r="F96" s="228">
        <v>1985</v>
      </c>
      <c r="G96" s="228">
        <v>2072</v>
      </c>
      <c r="H96" s="218"/>
      <c r="I96" s="166"/>
      <c r="J96" s="166" t="s">
        <v>234</v>
      </c>
      <c r="K96" s="269" t="s">
        <v>255</v>
      </c>
      <c r="L96" s="270" t="s">
        <v>255</v>
      </c>
      <c r="M96" s="270" t="s">
        <v>255</v>
      </c>
      <c r="N96" s="270" t="s">
        <v>255</v>
      </c>
    </row>
    <row r="97" spans="1:14" ht="12.75">
      <c r="A97" s="101"/>
      <c r="B97" s="166"/>
      <c r="C97" s="166" t="s">
        <v>249</v>
      </c>
      <c r="D97" s="266">
        <v>960</v>
      </c>
      <c r="E97" s="228">
        <v>1965</v>
      </c>
      <c r="F97" s="228">
        <v>1038</v>
      </c>
      <c r="G97" s="228">
        <v>927</v>
      </c>
      <c r="H97" s="218"/>
      <c r="I97" s="166"/>
      <c r="J97" s="166" t="s">
        <v>241</v>
      </c>
      <c r="K97" s="266" t="s">
        <v>89</v>
      </c>
      <c r="L97" s="228" t="s">
        <v>89</v>
      </c>
      <c r="M97" s="228" t="s">
        <v>89</v>
      </c>
      <c r="N97" s="228" t="s">
        <v>89</v>
      </c>
    </row>
    <row r="98" spans="1:14" ht="12.75">
      <c r="A98" s="157"/>
      <c r="B98" s="75"/>
      <c r="C98" s="75" t="s">
        <v>270</v>
      </c>
      <c r="D98" s="266">
        <v>717</v>
      </c>
      <c r="E98" s="228">
        <v>1568</v>
      </c>
      <c r="F98" s="228">
        <v>768</v>
      </c>
      <c r="G98" s="228">
        <v>800</v>
      </c>
      <c r="H98" s="218"/>
      <c r="I98" s="411" t="s">
        <v>281</v>
      </c>
      <c r="J98" s="412"/>
      <c r="K98" s="266" t="s">
        <v>89</v>
      </c>
      <c r="L98" s="228" t="s">
        <v>89</v>
      </c>
      <c r="M98" s="228" t="s">
        <v>89</v>
      </c>
      <c r="N98" s="228" t="s">
        <v>89</v>
      </c>
    </row>
    <row r="99" spans="1:14" ht="12.75">
      <c r="A99" s="101"/>
      <c r="B99" s="411" t="s">
        <v>282</v>
      </c>
      <c r="C99" s="412"/>
      <c r="D99" s="266">
        <v>33156</v>
      </c>
      <c r="E99" s="228">
        <v>60963</v>
      </c>
      <c r="F99" s="228">
        <v>30534</v>
      </c>
      <c r="G99" s="228">
        <v>30429</v>
      </c>
      <c r="H99" s="218"/>
      <c r="I99" s="166"/>
      <c r="J99" s="166" t="s">
        <v>232</v>
      </c>
      <c r="K99" s="266" t="s">
        <v>89</v>
      </c>
      <c r="L99" s="228" t="s">
        <v>89</v>
      </c>
      <c r="M99" s="228" t="s">
        <v>89</v>
      </c>
      <c r="N99" s="228" t="s">
        <v>89</v>
      </c>
    </row>
    <row r="100" spans="1:14" ht="12.75">
      <c r="A100" s="101"/>
      <c r="B100" s="166"/>
      <c r="C100" s="166" t="s">
        <v>232</v>
      </c>
      <c r="D100" s="266">
        <v>3224</v>
      </c>
      <c r="E100" s="228">
        <v>5783</v>
      </c>
      <c r="F100" s="228">
        <v>2948</v>
      </c>
      <c r="G100" s="228">
        <v>2835</v>
      </c>
      <c r="H100" s="218"/>
      <c r="I100" s="166"/>
      <c r="J100" s="166" t="s">
        <v>233</v>
      </c>
      <c r="K100" s="266" t="s">
        <v>89</v>
      </c>
      <c r="L100" s="228" t="s">
        <v>89</v>
      </c>
      <c r="M100" s="228" t="s">
        <v>89</v>
      </c>
      <c r="N100" s="228" t="s">
        <v>89</v>
      </c>
    </row>
    <row r="101" spans="1:14" ht="12.75">
      <c r="A101" s="101"/>
      <c r="B101" s="166"/>
      <c r="C101" s="166" t="s">
        <v>233</v>
      </c>
      <c r="D101" s="266">
        <v>4346</v>
      </c>
      <c r="E101" s="228">
        <v>7249</v>
      </c>
      <c r="F101" s="228">
        <v>3511</v>
      </c>
      <c r="G101" s="228">
        <v>3738</v>
      </c>
      <c r="H101" s="218"/>
      <c r="I101" s="166"/>
      <c r="J101" s="166" t="s">
        <v>234</v>
      </c>
      <c r="K101" s="266" t="s">
        <v>89</v>
      </c>
      <c r="L101" s="228" t="s">
        <v>89</v>
      </c>
      <c r="M101" s="228" t="s">
        <v>89</v>
      </c>
      <c r="N101" s="228" t="s">
        <v>89</v>
      </c>
    </row>
    <row r="102" spans="1:14" ht="12.75">
      <c r="A102" s="101"/>
      <c r="B102" s="166"/>
      <c r="C102" s="166" t="s">
        <v>234</v>
      </c>
      <c r="D102" s="266">
        <v>4541</v>
      </c>
      <c r="E102" s="228">
        <v>8327</v>
      </c>
      <c r="F102" s="228">
        <v>4213</v>
      </c>
      <c r="G102" s="228">
        <v>4114</v>
      </c>
      <c r="H102" s="218"/>
      <c r="I102" s="411" t="s">
        <v>283</v>
      </c>
      <c r="J102" s="412"/>
      <c r="K102" s="266" t="s">
        <v>89</v>
      </c>
      <c r="L102" s="228" t="s">
        <v>89</v>
      </c>
      <c r="M102" s="228" t="s">
        <v>89</v>
      </c>
      <c r="N102" s="228" t="s">
        <v>89</v>
      </c>
    </row>
    <row r="103" spans="1:14" ht="12.75">
      <c r="A103" s="101"/>
      <c r="B103" s="166"/>
      <c r="C103" s="166" t="s">
        <v>241</v>
      </c>
      <c r="D103" s="266">
        <v>2660</v>
      </c>
      <c r="E103" s="228">
        <v>4200</v>
      </c>
      <c r="F103" s="228">
        <v>2140</v>
      </c>
      <c r="G103" s="228">
        <v>2060</v>
      </c>
      <c r="H103" s="218"/>
      <c r="I103" s="166"/>
      <c r="J103" s="166" t="s">
        <v>232</v>
      </c>
      <c r="K103" s="266" t="s">
        <v>89</v>
      </c>
      <c r="L103" s="228" t="s">
        <v>89</v>
      </c>
      <c r="M103" s="228" t="s">
        <v>89</v>
      </c>
      <c r="N103" s="228" t="s">
        <v>89</v>
      </c>
    </row>
    <row r="104" spans="1:14" ht="12.75">
      <c r="A104" s="101"/>
      <c r="B104" s="166"/>
      <c r="C104" s="166" t="s">
        <v>243</v>
      </c>
      <c r="D104" s="266">
        <v>3449</v>
      </c>
      <c r="E104" s="228">
        <v>5756</v>
      </c>
      <c r="F104" s="228">
        <v>2955</v>
      </c>
      <c r="G104" s="228">
        <v>2801</v>
      </c>
      <c r="H104" s="218"/>
      <c r="I104" s="166"/>
      <c r="J104" s="166" t="s">
        <v>233</v>
      </c>
      <c r="K104" s="266" t="s">
        <v>89</v>
      </c>
      <c r="L104" s="228" t="s">
        <v>89</v>
      </c>
      <c r="M104" s="228" t="s">
        <v>89</v>
      </c>
      <c r="N104" s="228" t="s">
        <v>89</v>
      </c>
    </row>
    <row r="105" spans="1:14" ht="12.75">
      <c r="A105" s="101"/>
      <c r="B105" s="166"/>
      <c r="C105" s="166" t="s">
        <v>249</v>
      </c>
      <c r="D105" s="266">
        <v>3685</v>
      </c>
      <c r="E105" s="228">
        <v>5968</v>
      </c>
      <c r="F105" s="228">
        <v>2864</v>
      </c>
      <c r="G105" s="228">
        <v>3104</v>
      </c>
      <c r="H105" s="218"/>
      <c r="I105" s="166"/>
      <c r="J105" s="166" t="s">
        <v>234</v>
      </c>
      <c r="K105" s="266" t="s">
        <v>89</v>
      </c>
      <c r="L105" s="228" t="s">
        <v>89</v>
      </c>
      <c r="M105" s="228" t="s">
        <v>89</v>
      </c>
      <c r="N105" s="228" t="s">
        <v>89</v>
      </c>
    </row>
    <row r="106" spans="1:14" ht="12.75">
      <c r="A106" s="101"/>
      <c r="B106" s="166"/>
      <c r="C106" s="166" t="s">
        <v>270</v>
      </c>
      <c r="D106" s="266">
        <v>5398</v>
      </c>
      <c r="E106" s="228">
        <v>10144</v>
      </c>
      <c r="F106" s="228">
        <v>5135</v>
      </c>
      <c r="G106" s="228">
        <v>5009</v>
      </c>
      <c r="H106" s="218"/>
      <c r="I106" s="409" t="s">
        <v>284</v>
      </c>
      <c r="J106" s="410"/>
      <c r="K106" s="266" t="s">
        <v>255</v>
      </c>
      <c r="L106" s="228" t="s">
        <v>255</v>
      </c>
      <c r="M106" s="228" t="s">
        <v>255</v>
      </c>
      <c r="N106" s="228" t="s">
        <v>255</v>
      </c>
    </row>
    <row r="107" spans="1:11" ht="12.75">
      <c r="A107" s="101"/>
      <c r="B107" s="166"/>
      <c r="C107" s="166" t="s">
        <v>274</v>
      </c>
      <c r="D107" s="266">
        <v>1407</v>
      </c>
      <c r="E107" s="228">
        <v>2451</v>
      </c>
      <c r="F107" s="228">
        <v>1299</v>
      </c>
      <c r="G107" s="228">
        <v>1152</v>
      </c>
      <c r="H107" s="216"/>
      <c r="I107" s="168"/>
      <c r="J107" s="168"/>
      <c r="K107" s="217"/>
    </row>
    <row r="108" spans="1:11" ht="12.75">
      <c r="A108" s="101"/>
      <c r="B108" s="166"/>
      <c r="C108" s="166" t="s">
        <v>285</v>
      </c>
      <c r="D108" s="266">
        <v>4446</v>
      </c>
      <c r="E108" s="228">
        <v>11085</v>
      </c>
      <c r="F108" s="228">
        <v>5469</v>
      </c>
      <c r="G108" s="228">
        <v>5616</v>
      </c>
      <c r="H108" s="216"/>
      <c r="K108" s="217"/>
    </row>
    <row r="109" spans="1:11" ht="12.75">
      <c r="A109" s="101"/>
      <c r="B109" s="411" t="s">
        <v>286</v>
      </c>
      <c r="C109" s="412"/>
      <c r="D109" s="266">
        <v>32791</v>
      </c>
      <c r="E109" s="228">
        <v>62708</v>
      </c>
      <c r="F109" s="228">
        <v>30280</v>
      </c>
      <c r="G109" s="228">
        <v>32428</v>
      </c>
      <c r="H109" s="216"/>
      <c r="K109" s="217"/>
    </row>
    <row r="110" spans="1:11" ht="12.75">
      <c r="A110" s="101"/>
      <c r="B110" s="166"/>
      <c r="C110" s="166" t="s">
        <v>232</v>
      </c>
      <c r="D110" s="266">
        <v>3725</v>
      </c>
      <c r="E110" s="228">
        <v>7437</v>
      </c>
      <c r="F110" s="228">
        <v>3598</v>
      </c>
      <c r="G110" s="228">
        <v>3839</v>
      </c>
      <c r="H110" s="216"/>
      <c r="K110" s="217"/>
    </row>
    <row r="111" spans="1:11" ht="12.75">
      <c r="A111" s="101"/>
      <c r="B111" s="166"/>
      <c r="C111" s="166" t="s">
        <v>233</v>
      </c>
      <c r="D111" s="266">
        <v>3193</v>
      </c>
      <c r="E111" s="228">
        <v>5694</v>
      </c>
      <c r="F111" s="228">
        <v>2859</v>
      </c>
      <c r="G111" s="228">
        <v>2835</v>
      </c>
      <c r="H111" s="216"/>
      <c r="K111" s="217"/>
    </row>
    <row r="112" spans="1:11" ht="12.75">
      <c r="A112" s="101"/>
      <c r="B112" s="166"/>
      <c r="C112" s="166" t="s">
        <v>234</v>
      </c>
      <c r="D112" s="266">
        <v>2652</v>
      </c>
      <c r="E112" s="228">
        <v>5555</v>
      </c>
      <c r="F112" s="228">
        <v>2675</v>
      </c>
      <c r="G112" s="228">
        <v>2880</v>
      </c>
      <c r="H112" s="216"/>
      <c r="K112" s="217"/>
    </row>
    <row r="113" spans="1:11" ht="12.75">
      <c r="A113" s="101"/>
      <c r="B113" s="166"/>
      <c r="C113" s="166" t="s">
        <v>241</v>
      </c>
      <c r="D113" s="266">
        <v>4456</v>
      </c>
      <c r="E113" s="228">
        <v>7997</v>
      </c>
      <c r="F113" s="228">
        <v>3847</v>
      </c>
      <c r="G113" s="228">
        <v>4150</v>
      </c>
      <c r="H113" s="216"/>
      <c r="K113" s="217"/>
    </row>
    <row r="114" spans="1:11" ht="12.75">
      <c r="A114" s="101"/>
      <c r="B114" s="166"/>
      <c r="C114" s="166" t="s">
        <v>243</v>
      </c>
      <c r="D114" s="266">
        <v>3965</v>
      </c>
      <c r="E114" s="228">
        <v>6916</v>
      </c>
      <c r="F114" s="228">
        <v>3247</v>
      </c>
      <c r="G114" s="228">
        <v>3669</v>
      </c>
      <c r="H114" s="216"/>
      <c r="K114" s="217"/>
    </row>
    <row r="115" spans="1:11" ht="12.75">
      <c r="A115" s="101"/>
      <c r="B115" s="166"/>
      <c r="C115" s="166" t="s">
        <v>249</v>
      </c>
      <c r="D115" s="266">
        <v>4920</v>
      </c>
      <c r="E115" s="228">
        <v>9709</v>
      </c>
      <c r="F115" s="228">
        <v>4774</v>
      </c>
      <c r="G115" s="228">
        <v>4935</v>
      </c>
      <c r="H115" s="216"/>
      <c r="K115" s="217"/>
    </row>
    <row r="116" spans="1:11" ht="12.75">
      <c r="A116" s="101"/>
      <c r="B116" s="166"/>
      <c r="C116" s="166" t="s">
        <v>270</v>
      </c>
      <c r="D116" s="266">
        <v>4068</v>
      </c>
      <c r="E116" s="228">
        <v>7806</v>
      </c>
      <c r="F116" s="228">
        <v>3774</v>
      </c>
      <c r="G116" s="228">
        <v>4032</v>
      </c>
      <c r="H116" s="216"/>
      <c r="K116" s="217"/>
    </row>
    <row r="117" spans="1:11" ht="12.75">
      <c r="A117" s="101"/>
      <c r="B117" s="166"/>
      <c r="C117" s="166" t="s">
        <v>274</v>
      </c>
      <c r="D117" s="266">
        <v>4349</v>
      </c>
      <c r="E117" s="228">
        <v>8281</v>
      </c>
      <c r="F117" s="228">
        <v>4049</v>
      </c>
      <c r="G117" s="228">
        <v>4232</v>
      </c>
      <c r="H117" s="216"/>
      <c r="K117" s="217"/>
    </row>
    <row r="118" spans="1:14" ht="12.75">
      <c r="A118" s="170"/>
      <c r="B118" s="178"/>
      <c r="C118" s="178" t="s">
        <v>285</v>
      </c>
      <c r="D118" s="267">
        <v>1463</v>
      </c>
      <c r="E118" s="268">
        <v>3313</v>
      </c>
      <c r="F118" s="268">
        <v>1457</v>
      </c>
      <c r="G118" s="268">
        <v>1856</v>
      </c>
      <c r="H118" s="220"/>
      <c r="I118" s="221"/>
      <c r="J118" s="221"/>
      <c r="K118" s="222"/>
      <c r="L118" s="221"/>
      <c r="M118" s="221"/>
      <c r="N118" s="221"/>
    </row>
    <row r="119" ht="7.5" customHeight="1"/>
    <row r="120" ht="12.75">
      <c r="A120" s="173" t="s">
        <v>334</v>
      </c>
    </row>
    <row r="162" spans="2:3" ht="12.75">
      <c r="B162" s="112"/>
      <c r="C162" s="112"/>
    </row>
  </sheetData>
  <sheetProtection/>
  <mergeCells count="61">
    <mergeCell ref="A1:N1"/>
    <mergeCell ref="A4:C5"/>
    <mergeCell ref="D4:D5"/>
    <mergeCell ref="E4:G4"/>
    <mergeCell ref="H4:J5"/>
    <mergeCell ref="K4:K5"/>
    <mergeCell ref="L4:N4"/>
    <mergeCell ref="A6:C6"/>
    <mergeCell ref="B8:C8"/>
    <mergeCell ref="I8:J8"/>
    <mergeCell ref="I11:J11"/>
    <mergeCell ref="B12:C12"/>
    <mergeCell ref="B15:C15"/>
    <mergeCell ref="I15:J15"/>
    <mergeCell ref="B19:C19"/>
    <mergeCell ref="I19:J19"/>
    <mergeCell ref="I23:J23"/>
    <mergeCell ref="B25:C25"/>
    <mergeCell ref="I26:J26"/>
    <mergeCell ref="B30:C30"/>
    <mergeCell ref="I30:J30"/>
    <mergeCell ref="B35:C35"/>
    <mergeCell ref="I37:J37"/>
    <mergeCell ref="B40:C40"/>
    <mergeCell ref="I40:J40"/>
    <mergeCell ref="B41:C41"/>
    <mergeCell ref="B44:C44"/>
    <mergeCell ref="I45:J45"/>
    <mergeCell ref="B47:C47"/>
    <mergeCell ref="I49:J49"/>
    <mergeCell ref="B50:C50"/>
    <mergeCell ref="I52:J52"/>
    <mergeCell ref="B53:C53"/>
    <mergeCell ref="B54:C54"/>
    <mergeCell ref="A59:N59"/>
    <mergeCell ref="A62:C63"/>
    <mergeCell ref="D62:D63"/>
    <mergeCell ref="E62:G62"/>
    <mergeCell ref="H62:J63"/>
    <mergeCell ref="K62:K63"/>
    <mergeCell ref="L62:N62"/>
    <mergeCell ref="B64:C64"/>
    <mergeCell ref="I64:J64"/>
    <mergeCell ref="B68:C68"/>
    <mergeCell ref="B69:C69"/>
    <mergeCell ref="B70:C70"/>
    <mergeCell ref="B71:C71"/>
    <mergeCell ref="I72:J72"/>
    <mergeCell ref="B75:C75"/>
    <mergeCell ref="B78:C78"/>
    <mergeCell ref="B81:C81"/>
    <mergeCell ref="I81:J81"/>
    <mergeCell ref="B84:C84"/>
    <mergeCell ref="I106:J106"/>
    <mergeCell ref="B109:C109"/>
    <mergeCell ref="I89:J89"/>
    <mergeCell ref="B91:C91"/>
    <mergeCell ref="I93:J93"/>
    <mergeCell ref="I98:J98"/>
    <mergeCell ref="B99:C99"/>
    <mergeCell ref="I102:J102"/>
  </mergeCells>
  <dataValidations count="1">
    <dataValidation allowBlank="1" showInputMessage="1" showErrorMessage="1" imeMode="hiragana" sqref="A3 A61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  <headerFooter>
    <oddFooter>&amp;C&amp;P / &amp;N ページ</oddFooter>
  </headerFooter>
  <rowBreaks count="1" manualBreakCount="1">
    <brk id="5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64"/>
  <sheetViews>
    <sheetView view="pageBreakPreview" zoomScaleSheetLayoutView="100" zoomScalePageLayoutView="0" workbookViewId="0" topLeftCell="A1">
      <pane ySplit="4" topLeftCell="A5" activePane="bottomLeft" state="frozen"/>
      <selection pane="topLeft" activeCell="I209" sqref="I209"/>
      <selection pane="bottomLeft" activeCell="A1" sqref="A1:U1"/>
    </sheetView>
  </sheetViews>
  <sheetFormatPr defaultColWidth="9.00390625" defaultRowHeight="13.5"/>
  <cols>
    <col min="1" max="1" width="3.125" style="25" customWidth="1"/>
    <col min="2" max="3" width="3.125" style="26" customWidth="1"/>
    <col min="4" max="4" width="2.50390625" style="1" customWidth="1"/>
    <col min="5" max="7" width="8.125" style="1" customWidth="1"/>
    <col min="8" max="10" width="3.125" style="1" customWidth="1"/>
    <col min="11" max="11" width="2.50390625" style="1" customWidth="1"/>
    <col min="12" max="14" width="6.875" style="1" customWidth="1"/>
    <col min="15" max="17" width="3.125" style="1" customWidth="1"/>
    <col min="18" max="18" width="2.50390625" style="1" customWidth="1"/>
    <col min="19" max="21" width="8.625" style="1" customWidth="1"/>
    <col min="22" max="16384" width="9.00390625" style="1" customWidth="1"/>
  </cols>
  <sheetData>
    <row r="1" spans="1:21" ht="16.5" customHeight="1">
      <c r="A1" s="425" t="s">
        <v>214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</row>
    <row r="2" spans="1:21" ht="16.5" customHeight="1">
      <c r="A2" s="68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</row>
    <row r="3" spans="1:18" ht="18" customHeight="1" thickBot="1">
      <c r="A3" s="70" t="s">
        <v>22</v>
      </c>
      <c r="B3" s="11"/>
      <c r="C3" s="11"/>
      <c r="E3" s="71" t="s">
        <v>336</v>
      </c>
      <c r="G3" s="22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21" ht="24.75" customHeight="1" thickTop="1">
      <c r="A4" s="431" t="s">
        <v>72</v>
      </c>
      <c r="B4" s="432"/>
      <c r="C4" s="432"/>
      <c r="D4" s="385"/>
      <c r="E4" s="23" t="s">
        <v>28</v>
      </c>
      <c r="F4" s="2" t="s">
        <v>29</v>
      </c>
      <c r="G4" s="23" t="s">
        <v>30</v>
      </c>
      <c r="H4" s="433" t="s">
        <v>72</v>
      </c>
      <c r="I4" s="432"/>
      <c r="J4" s="432"/>
      <c r="K4" s="385"/>
      <c r="L4" s="23" t="s">
        <v>28</v>
      </c>
      <c r="M4" s="2" t="s">
        <v>29</v>
      </c>
      <c r="N4" s="23" t="s">
        <v>30</v>
      </c>
      <c r="O4" s="433" t="s">
        <v>72</v>
      </c>
      <c r="P4" s="432"/>
      <c r="Q4" s="432"/>
      <c r="R4" s="385"/>
      <c r="S4" s="23" t="s">
        <v>28</v>
      </c>
      <c r="T4" s="2" t="s">
        <v>29</v>
      </c>
      <c r="U4" s="23" t="s">
        <v>30</v>
      </c>
    </row>
    <row r="5" spans="1:23" ht="12.75" customHeight="1">
      <c r="A5" s="428" t="s">
        <v>28</v>
      </c>
      <c r="B5" s="429"/>
      <c r="C5" s="429"/>
      <c r="D5" s="430"/>
      <c r="E5" s="24">
        <f>SUM(E7,E15,E23,E31,E39,E47,E55,L7,L15,L23,L31,L39,L47,L55,S7,S15,S23,S31,S39,S47,S55,S57)</f>
        <v>524310</v>
      </c>
      <c r="F5" s="24">
        <f>SUM(F7,F15,F23,F31,F39,F47,F55,M7,M15,M23,M31,M39,M47,M55,T7,T15,T23,T31,T39,T47,T55,T57)</f>
        <v>258015</v>
      </c>
      <c r="G5" s="24">
        <f>SUM(G7,G15,G23,G31,G39,G47,G55,N7,N15,N23,N31,N39,N47,N55,U7,U15,U23,U31,U39,U47,U55,U57)</f>
        <v>266295</v>
      </c>
      <c r="H5" s="118"/>
      <c r="I5" s="15"/>
      <c r="J5" s="15"/>
      <c r="K5" s="119"/>
      <c r="L5" s="120"/>
      <c r="M5" s="120"/>
      <c r="N5" s="120"/>
      <c r="O5" s="118"/>
      <c r="P5" s="15"/>
      <c r="Q5" s="15"/>
      <c r="R5" s="119"/>
      <c r="S5" s="120"/>
      <c r="T5" s="120"/>
      <c r="U5" s="120"/>
      <c r="V5" s="20"/>
      <c r="W5" s="21"/>
    </row>
    <row r="6" spans="1:22" ht="12" customHeight="1">
      <c r="A6" s="121"/>
      <c r="B6" s="17"/>
      <c r="C6" s="17"/>
      <c r="D6" s="119"/>
      <c r="E6" s="24"/>
      <c r="F6" s="24"/>
      <c r="G6" s="271"/>
      <c r="H6" s="118"/>
      <c r="I6" s="20"/>
      <c r="J6" s="20"/>
      <c r="K6" s="119"/>
      <c r="L6" s="117"/>
      <c r="M6" s="16"/>
      <c r="N6" s="122"/>
      <c r="O6" s="118"/>
      <c r="P6" s="20"/>
      <c r="Q6" s="20"/>
      <c r="R6" s="119"/>
      <c r="S6" s="117"/>
      <c r="T6" s="16"/>
      <c r="U6" s="16"/>
      <c r="V6" s="20"/>
    </row>
    <row r="7" spans="1:22" ht="12" customHeight="1">
      <c r="A7" s="121" t="s">
        <v>215</v>
      </c>
      <c r="B7" s="17" t="s">
        <v>216</v>
      </c>
      <c r="C7" s="17">
        <v>4</v>
      </c>
      <c r="D7" s="119" t="s">
        <v>73</v>
      </c>
      <c r="E7" s="24">
        <f>SUM(E9:E13)</f>
        <v>23013</v>
      </c>
      <c r="F7" s="24">
        <f>SUM(F9:F13)</f>
        <v>11717</v>
      </c>
      <c r="G7" s="24">
        <f>SUM(G9:G13)</f>
        <v>11296</v>
      </c>
      <c r="H7" s="123">
        <v>35</v>
      </c>
      <c r="I7" s="17" t="s">
        <v>74</v>
      </c>
      <c r="J7" s="15">
        <v>39</v>
      </c>
      <c r="K7" s="119" t="s">
        <v>73</v>
      </c>
      <c r="L7" s="24">
        <f>SUM(L9:L13)</f>
        <v>40970</v>
      </c>
      <c r="M7" s="24">
        <f>SUM(M9:M13)</f>
        <v>20711</v>
      </c>
      <c r="N7" s="24">
        <f>SUM(N9:N13)</f>
        <v>20259</v>
      </c>
      <c r="O7" s="123">
        <v>70</v>
      </c>
      <c r="P7" s="17" t="s">
        <v>74</v>
      </c>
      <c r="Q7" s="15">
        <v>74</v>
      </c>
      <c r="R7" s="119" t="s">
        <v>73</v>
      </c>
      <c r="S7" s="24">
        <f>SUM(S9:S13)</f>
        <v>29728</v>
      </c>
      <c r="T7" s="24">
        <f>SUM(T9:T13)</f>
        <v>14009</v>
      </c>
      <c r="U7" s="24">
        <f>SUM(U9:U13)</f>
        <v>15719</v>
      </c>
      <c r="V7" s="20"/>
    </row>
    <row r="8" spans="1:22" ht="12" customHeight="1">
      <c r="A8" s="121"/>
      <c r="B8" s="17"/>
      <c r="C8" s="17"/>
      <c r="D8" s="119"/>
      <c r="E8" s="24"/>
      <c r="F8" s="24"/>
      <c r="G8" s="24"/>
      <c r="H8" s="118"/>
      <c r="I8" s="15"/>
      <c r="J8" s="15"/>
      <c r="K8" s="119"/>
      <c r="L8" s="24"/>
      <c r="M8" s="24"/>
      <c r="N8" s="24"/>
      <c r="O8" s="118"/>
      <c r="P8" s="15"/>
      <c r="Q8" s="15"/>
      <c r="R8" s="119"/>
      <c r="S8" s="24"/>
      <c r="T8" s="24"/>
      <c r="U8" s="24"/>
      <c r="V8" s="20"/>
    </row>
    <row r="9" spans="1:22" ht="12" customHeight="1">
      <c r="A9" s="121"/>
      <c r="B9" s="17">
        <v>0</v>
      </c>
      <c r="C9" s="17"/>
      <c r="D9" s="119"/>
      <c r="E9" s="328">
        <v>4276</v>
      </c>
      <c r="F9" s="328">
        <v>2195</v>
      </c>
      <c r="G9" s="328">
        <v>2081</v>
      </c>
      <c r="H9" s="118"/>
      <c r="I9" s="15">
        <v>35</v>
      </c>
      <c r="J9" s="15"/>
      <c r="K9" s="119"/>
      <c r="L9" s="328">
        <v>7999</v>
      </c>
      <c r="M9" s="328">
        <v>4051</v>
      </c>
      <c r="N9" s="328">
        <v>3948</v>
      </c>
      <c r="O9" s="118"/>
      <c r="P9" s="15">
        <v>70</v>
      </c>
      <c r="Q9" s="15"/>
      <c r="R9" s="119"/>
      <c r="S9" s="328">
        <v>6160</v>
      </c>
      <c r="T9" s="328">
        <v>2911</v>
      </c>
      <c r="U9" s="328">
        <v>3249</v>
      </c>
      <c r="V9" s="20"/>
    </row>
    <row r="10" spans="1:22" ht="12" customHeight="1">
      <c r="A10" s="121"/>
      <c r="B10" s="17">
        <v>1</v>
      </c>
      <c r="C10" s="17"/>
      <c r="D10" s="119"/>
      <c r="E10" s="328">
        <v>4463</v>
      </c>
      <c r="F10" s="328">
        <v>2230</v>
      </c>
      <c r="G10" s="328">
        <v>2233</v>
      </c>
      <c r="H10" s="118"/>
      <c r="I10" s="15">
        <v>36</v>
      </c>
      <c r="J10" s="15"/>
      <c r="K10" s="119"/>
      <c r="L10" s="328">
        <v>8140</v>
      </c>
      <c r="M10" s="328">
        <v>4072</v>
      </c>
      <c r="N10" s="328">
        <v>4068</v>
      </c>
      <c r="O10" s="118"/>
      <c r="P10" s="15">
        <v>71</v>
      </c>
      <c r="Q10" s="15"/>
      <c r="R10" s="119"/>
      <c r="S10" s="328">
        <v>6632</v>
      </c>
      <c r="T10" s="328">
        <v>3186</v>
      </c>
      <c r="U10" s="328">
        <v>3446</v>
      </c>
      <c r="V10" s="20"/>
    </row>
    <row r="11" spans="1:22" ht="12" customHeight="1">
      <c r="A11" s="121"/>
      <c r="B11" s="17">
        <v>2</v>
      </c>
      <c r="C11" s="17"/>
      <c r="D11" s="119"/>
      <c r="E11" s="328">
        <v>4679</v>
      </c>
      <c r="F11" s="328">
        <v>2392</v>
      </c>
      <c r="G11" s="328">
        <v>2287</v>
      </c>
      <c r="H11" s="118"/>
      <c r="I11" s="15">
        <v>37</v>
      </c>
      <c r="J11" s="15"/>
      <c r="K11" s="119"/>
      <c r="L11" s="328">
        <v>8367</v>
      </c>
      <c r="M11" s="328">
        <v>4218</v>
      </c>
      <c r="N11" s="328">
        <v>4149</v>
      </c>
      <c r="O11" s="118"/>
      <c r="P11" s="15">
        <v>72</v>
      </c>
      <c r="Q11" s="15"/>
      <c r="R11" s="119"/>
      <c r="S11" s="328">
        <v>6899</v>
      </c>
      <c r="T11" s="328">
        <v>3222</v>
      </c>
      <c r="U11" s="328">
        <v>3677</v>
      </c>
      <c r="V11" s="20"/>
    </row>
    <row r="12" spans="1:22" ht="12" customHeight="1">
      <c r="A12" s="121"/>
      <c r="B12" s="17">
        <v>3</v>
      </c>
      <c r="C12" s="17"/>
      <c r="D12" s="119"/>
      <c r="E12" s="328">
        <v>4702</v>
      </c>
      <c r="F12" s="328">
        <v>2395</v>
      </c>
      <c r="G12" s="328">
        <v>2307</v>
      </c>
      <c r="H12" s="118"/>
      <c r="I12" s="15">
        <v>38</v>
      </c>
      <c r="J12" s="15"/>
      <c r="K12" s="119"/>
      <c r="L12" s="328">
        <v>8211</v>
      </c>
      <c r="M12" s="328">
        <v>4208</v>
      </c>
      <c r="N12" s="328">
        <v>4003</v>
      </c>
      <c r="O12" s="118"/>
      <c r="P12" s="15">
        <v>73</v>
      </c>
      <c r="Q12" s="15"/>
      <c r="R12" s="119"/>
      <c r="S12" s="328">
        <v>6318</v>
      </c>
      <c r="T12" s="328">
        <v>2974</v>
      </c>
      <c r="U12" s="328">
        <v>3344</v>
      </c>
      <c r="V12" s="20"/>
    </row>
    <row r="13" spans="1:22" ht="12" customHeight="1">
      <c r="A13" s="121"/>
      <c r="B13" s="17">
        <v>4</v>
      </c>
      <c r="C13" s="17"/>
      <c r="D13" s="119"/>
      <c r="E13" s="328">
        <v>4893</v>
      </c>
      <c r="F13" s="328">
        <v>2505</v>
      </c>
      <c r="G13" s="328">
        <v>2388</v>
      </c>
      <c r="H13" s="118"/>
      <c r="I13" s="15">
        <v>39</v>
      </c>
      <c r="J13" s="15"/>
      <c r="K13" s="119"/>
      <c r="L13" s="328">
        <v>8253</v>
      </c>
      <c r="M13" s="328">
        <v>4162</v>
      </c>
      <c r="N13" s="328">
        <v>4091</v>
      </c>
      <c r="O13" s="118"/>
      <c r="P13" s="15">
        <v>74</v>
      </c>
      <c r="Q13" s="15"/>
      <c r="R13" s="119"/>
      <c r="S13" s="328">
        <v>3719</v>
      </c>
      <c r="T13" s="328">
        <v>1716</v>
      </c>
      <c r="U13" s="328">
        <v>2003</v>
      </c>
      <c r="V13" s="20"/>
    </row>
    <row r="14" spans="1:22" ht="12" customHeight="1">
      <c r="A14" s="121"/>
      <c r="B14" s="17"/>
      <c r="C14" s="17"/>
      <c r="D14" s="119"/>
      <c r="E14" s="24"/>
      <c r="F14" s="24"/>
      <c r="G14" s="24"/>
      <c r="H14" s="118"/>
      <c r="I14" s="15"/>
      <c r="J14" s="15"/>
      <c r="K14" s="119"/>
      <c r="L14" s="24"/>
      <c r="M14" s="24"/>
      <c r="N14" s="24"/>
      <c r="O14" s="118"/>
      <c r="P14" s="15"/>
      <c r="Q14" s="15"/>
      <c r="R14" s="119"/>
      <c r="S14" s="24"/>
      <c r="T14" s="24"/>
      <c r="U14" s="24"/>
      <c r="V14" s="20"/>
    </row>
    <row r="15" spans="1:22" ht="12" customHeight="1">
      <c r="A15" s="121" t="s">
        <v>75</v>
      </c>
      <c r="B15" s="17" t="s">
        <v>74</v>
      </c>
      <c r="C15" s="17">
        <v>9</v>
      </c>
      <c r="D15" s="119" t="s">
        <v>76</v>
      </c>
      <c r="E15" s="24">
        <f>SUM(E17:E21)</f>
        <v>22822</v>
      </c>
      <c r="F15" s="24">
        <f>SUM(F17:F21)</f>
        <v>11734</v>
      </c>
      <c r="G15" s="24">
        <f>SUM(G17:G21)</f>
        <v>11088</v>
      </c>
      <c r="H15" s="123">
        <v>40</v>
      </c>
      <c r="I15" s="17" t="s">
        <v>74</v>
      </c>
      <c r="J15" s="15">
        <v>44</v>
      </c>
      <c r="K15" s="119" t="s">
        <v>76</v>
      </c>
      <c r="L15" s="24">
        <f>SUM(L17:L21)</f>
        <v>43159</v>
      </c>
      <c r="M15" s="24">
        <f>SUM(M17:M21)</f>
        <v>21762</v>
      </c>
      <c r="N15" s="24">
        <f>SUM(N17:N21)</f>
        <v>21397</v>
      </c>
      <c r="O15" s="123">
        <v>75</v>
      </c>
      <c r="P15" s="17" t="s">
        <v>74</v>
      </c>
      <c r="Q15" s="15">
        <v>79</v>
      </c>
      <c r="R15" s="119" t="s">
        <v>76</v>
      </c>
      <c r="S15" s="24">
        <f>SUM(S17:S21)</f>
        <v>22997</v>
      </c>
      <c r="T15" s="24">
        <f>SUM(T17:T21)</f>
        <v>10117</v>
      </c>
      <c r="U15" s="24">
        <f>SUM(U17:U21)</f>
        <v>12880</v>
      </c>
      <c r="V15" s="20"/>
    </row>
    <row r="16" spans="1:22" ht="12" customHeight="1">
      <c r="A16" s="121"/>
      <c r="B16" s="17"/>
      <c r="C16" s="17"/>
      <c r="D16" s="119"/>
      <c r="E16" s="24"/>
      <c r="F16" s="24"/>
      <c r="G16" s="24"/>
      <c r="H16" s="118"/>
      <c r="I16" s="15"/>
      <c r="J16" s="15"/>
      <c r="K16" s="119"/>
      <c r="L16" s="24"/>
      <c r="M16" s="24"/>
      <c r="N16" s="24"/>
      <c r="O16" s="118"/>
      <c r="P16" s="15"/>
      <c r="Q16" s="15"/>
      <c r="R16" s="119"/>
      <c r="S16" s="24"/>
      <c r="T16" s="24"/>
      <c r="U16" s="24"/>
      <c r="V16" s="20"/>
    </row>
    <row r="17" spans="1:22" ht="12" customHeight="1">
      <c r="A17" s="121"/>
      <c r="B17" s="17">
        <v>5</v>
      </c>
      <c r="C17" s="17"/>
      <c r="D17" s="119"/>
      <c r="E17" s="328">
        <v>4744</v>
      </c>
      <c r="F17" s="328">
        <v>2436</v>
      </c>
      <c r="G17" s="328">
        <v>2308</v>
      </c>
      <c r="H17" s="118"/>
      <c r="I17" s="15">
        <v>40</v>
      </c>
      <c r="J17" s="15"/>
      <c r="K17" s="119"/>
      <c r="L17" s="328">
        <v>8248</v>
      </c>
      <c r="M17" s="328">
        <v>4119</v>
      </c>
      <c r="N17" s="328">
        <v>4129</v>
      </c>
      <c r="O17" s="118"/>
      <c r="P17" s="15">
        <v>75</v>
      </c>
      <c r="Q17" s="15"/>
      <c r="R17" s="119"/>
      <c r="S17" s="328">
        <v>4019</v>
      </c>
      <c r="T17" s="328">
        <v>1825</v>
      </c>
      <c r="U17" s="328">
        <v>2194</v>
      </c>
      <c r="V17" s="20"/>
    </row>
    <row r="18" spans="1:22" ht="12" customHeight="1">
      <c r="A18" s="121"/>
      <c r="B18" s="17">
        <v>6</v>
      </c>
      <c r="C18" s="17"/>
      <c r="D18" s="119"/>
      <c r="E18" s="328">
        <v>4631</v>
      </c>
      <c r="F18" s="328">
        <v>2353</v>
      </c>
      <c r="G18" s="328">
        <v>2278</v>
      </c>
      <c r="H18" s="118"/>
      <c r="I18" s="15">
        <v>41</v>
      </c>
      <c r="J18" s="15"/>
      <c r="K18" s="119"/>
      <c r="L18" s="328">
        <v>8474</v>
      </c>
      <c r="M18" s="328">
        <v>4235</v>
      </c>
      <c r="N18" s="328">
        <v>4239</v>
      </c>
      <c r="O18" s="118"/>
      <c r="P18" s="15">
        <v>76</v>
      </c>
      <c r="Q18" s="15"/>
      <c r="R18" s="119"/>
      <c r="S18" s="328">
        <v>4926</v>
      </c>
      <c r="T18" s="328">
        <v>2194</v>
      </c>
      <c r="U18" s="328">
        <v>2732</v>
      </c>
      <c r="V18" s="20"/>
    </row>
    <row r="19" spans="1:22" ht="12" customHeight="1">
      <c r="A19" s="121"/>
      <c r="B19" s="17">
        <v>7</v>
      </c>
      <c r="C19" s="17"/>
      <c r="D19" s="119"/>
      <c r="E19" s="328">
        <v>4597</v>
      </c>
      <c r="F19" s="328">
        <v>2365</v>
      </c>
      <c r="G19" s="328">
        <v>2232</v>
      </c>
      <c r="H19" s="118"/>
      <c r="I19" s="15">
        <v>42</v>
      </c>
      <c r="J19" s="15"/>
      <c r="K19" s="119"/>
      <c r="L19" s="328">
        <v>8713</v>
      </c>
      <c r="M19" s="328">
        <v>4382</v>
      </c>
      <c r="N19" s="328">
        <v>4331</v>
      </c>
      <c r="O19" s="118"/>
      <c r="P19" s="15">
        <v>77</v>
      </c>
      <c r="Q19" s="15"/>
      <c r="R19" s="119"/>
      <c r="S19" s="328">
        <v>4775</v>
      </c>
      <c r="T19" s="328">
        <v>2116</v>
      </c>
      <c r="U19" s="328">
        <v>2659</v>
      </c>
      <c r="V19" s="20"/>
    </row>
    <row r="20" spans="1:22" ht="12" customHeight="1">
      <c r="A20" s="121"/>
      <c r="B20" s="17">
        <v>8</v>
      </c>
      <c r="C20" s="17"/>
      <c r="D20" s="119"/>
      <c r="E20" s="328">
        <v>4550</v>
      </c>
      <c r="F20" s="328">
        <v>2321</v>
      </c>
      <c r="G20" s="328">
        <v>2229</v>
      </c>
      <c r="H20" s="118"/>
      <c r="I20" s="15">
        <v>43</v>
      </c>
      <c r="J20" s="15"/>
      <c r="K20" s="119"/>
      <c r="L20" s="328">
        <v>8832</v>
      </c>
      <c r="M20" s="328">
        <v>4472</v>
      </c>
      <c r="N20" s="328">
        <v>4360</v>
      </c>
      <c r="O20" s="118"/>
      <c r="P20" s="15">
        <v>78</v>
      </c>
      <c r="Q20" s="15"/>
      <c r="R20" s="119"/>
      <c r="S20" s="328">
        <v>4756</v>
      </c>
      <c r="T20" s="328">
        <v>2002</v>
      </c>
      <c r="U20" s="328">
        <v>2754</v>
      </c>
      <c r="V20" s="20"/>
    </row>
    <row r="21" spans="1:22" ht="12" customHeight="1">
      <c r="A21" s="121"/>
      <c r="B21" s="17">
        <v>9</v>
      </c>
      <c r="C21" s="17"/>
      <c r="D21" s="119"/>
      <c r="E21" s="328">
        <v>4300</v>
      </c>
      <c r="F21" s="328">
        <v>2259</v>
      </c>
      <c r="G21" s="328">
        <v>2041</v>
      </c>
      <c r="H21" s="118"/>
      <c r="I21" s="15">
        <v>44</v>
      </c>
      <c r="J21" s="15"/>
      <c r="K21" s="119"/>
      <c r="L21" s="328">
        <v>8892</v>
      </c>
      <c r="M21" s="328">
        <v>4554</v>
      </c>
      <c r="N21" s="328">
        <v>4338</v>
      </c>
      <c r="O21" s="118"/>
      <c r="P21" s="15">
        <v>79</v>
      </c>
      <c r="Q21" s="15"/>
      <c r="R21" s="119"/>
      <c r="S21" s="328">
        <v>4521</v>
      </c>
      <c r="T21" s="328">
        <v>1980</v>
      </c>
      <c r="U21" s="328">
        <v>2541</v>
      </c>
      <c r="V21" s="20"/>
    </row>
    <row r="22" spans="1:22" ht="12" customHeight="1">
      <c r="A22" s="121"/>
      <c r="B22" s="17"/>
      <c r="C22" s="17"/>
      <c r="D22" s="119"/>
      <c r="E22" s="24"/>
      <c r="F22" s="24"/>
      <c r="G22" s="24"/>
      <c r="H22" s="118"/>
      <c r="I22" s="15"/>
      <c r="J22" s="15"/>
      <c r="K22" s="119"/>
      <c r="L22" s="24"/>
      <c r="M22" s="24"/>
      <c r="N22" s="24"/>
      <c r="O22" s="118"/>
      <c r="P22" s="15"/>
      <c r="Q22" s="15"/>
      <c r="R22" s="119"/>
      <c r="S22" s="24"/>
      <c r="T22" s="24"/>
      <c r="U22" s="24"/>
      <c r="V22" s="20"/>
    </row>
    <row r="23" spans="1:22" ht="12" customHeight="1">
      <c r="A23" s="121" t="s">
        <v>77</v>
      </c>
      <c r="B23" s="17" t="s">
        <v>74</v>
      </c>
      <c r="C23" s="17">
        <v>14</v>
      </c>
      <c r="D23" s="119" t="s">
        <v>76</v>
      </c>
      <c r="E23" s="24">
        <f>SUM(E25:E29)</f>
        <v>20637</v>
      </c>
      <c r="F23" s="24">
        <f>SUM(F25:F29)</f>
        <v>10545</v>
      </c>
      <c r="G23" s="24">
        <f>SUM(G25:G29)</f>
        <v>10092</v>
      </c>
      <c r="H23" s="123">
        <v>45</v>
      </c>
      <c r="I23" s="17" t="s">
        <v>74</v>
      </c>
      <c r="J23" s="15">
        <v>49</v>
      </c>
      <c r="K23" s="119" t="s">
        <v>76</v>
      </c>
      <c r="L23" s="24">
        <f>SUM(L25:L29)</f>
        <v>48613</v>
      </c>
      <c r="M23" s="24">
        <f>SUM(M25:M29)</f>
        <v>24557</v>
      </c>
      <c r="N23" s="24">
        <f>SUM(N25:N29)</f>
        <v>24056</v>
      </c>
      <c r="O23" s="123">
        <v>80</v>
      </c>
      <c r="P23" s="17" t="s">
        <v>74</v>
      </c>
      <c r="Q23" s="15">
        <v>84</v>
      </c>
      <c r="R23" s="119" t="s">
        <v>76</v>
      </c>
      <c r="S23" s="24">
        <f>SUM(S25:S29)</f>
        <v>16699</v>
      </c>
      <c r="T23" s="24">
        <f>SUM(T25:T29)</f>
        <v>6783</v>
      </c>
      <c r="U23" s="24">
        <f>SUM(U25:U29)</f>
        <v>9916</v>
      </c>
      <c r="V23" s="20"/>
    </row>
    <row r="24" spans="1:22" ht="12" customHeight="1">
      <c r="A24" s="121"/>
      <c r="B24" s="17"/>
      <c r="C24" s="17"/>
      <c r="D24" s="119"/>
      <c r="E24" s="24"/>
      <c r="F24" s="24"/>
      <c r="G24" s="24"/>
      <c r="H24" s="118"/>
      <c r="I24" s="15"/>
      <c r="J24" s="15"/>
      <c r="K24" s="119"/>
      <c r="L24" s="24"/>
      <c r="M24" s="24"/>
      <c r="N24" s="24"/>
      <c r="O24" s="118"/>
      <c r="P24" s="15"/>
      <c r="Q24" s="15"/>
      <c r="R24" s="119"/>
      <c r="S24" s="24"/>
      <c r="T24" s="24"/>
      <c r="U24" s="24"/>
      <c r="V24" s="20"/>
    </row>
    <row r="25" spans="1:22" ht="12" customHeight="1">
      <c r="A25" s="121"/>
      <c r="B25" s="17">
        <v>10</v>
      </c>
      <c r="C25" s="17"/>
      <c r="D25" s="119"/>
      <c r="E25" s="328">
        <v>4392</v>
      </c>
      <c r="F25" s="328">
        <v>2243</v>
      </c>
      <c r="G25" s="328">
        <v>2149</v>
      </c>
      <c r="H25" s="118"/>
      <c r="I25" s="15">
        <v>45</v>
      </c>
      <c r="J25" s="15"/>
      <c r="K25" s="119"/>
      <c r="L25" s="328">
        <v>9450</v>
      </c>
      <c r="M25" s="328">
        <v>4741</v>
      </c>
      <c r="N25" s="328">
        <v>4709</v>
      </c>
      <c r="O25" s="118"/>
      <c r="P25" s="15">
        <v>80</v>
      </c>
      <c r="Q25" s="15"/>
      <c r="R25" s="119"/>
      <c r="S25" s="328">
        <v>4087</v>
      </c>
      <c r="T25" s="328">
        <v>1744</v>
      </c>
      <c r="U25" s="328">
        <v>2343</v>
      </c>
      <c r="V25" s="20"/>
    </row>
    <row r="26" spans="1:22" ht="12" customHeight="1">
      <c r="A26" s="121"/>
      <c r="B26" s="17">
        <v>11</v>
      </c>
      <c r="C26" s="17"/>
      <c r="D26" s="119"/>
      <c r="E26" s="328">
        <v>4258</v>
      </c>
      <c r="F26" s="328">
        <v>2146</v>
      </c>
      <c r="G26" s="328">
        <v>2112</v>
      </c>
      <c r="H26" s="118"/>
      <c r="I26" s="15">
        <v>46</v>
      </c>
      <c r="J26" s="15"/>
      <c r="K26" s="119"/>
      <c r="L26" s="328">
        <v>9762</v>
      </c>
      <c r="M26" s="328">
        <v>4941</v>
      </c>
      <c r="N26" s="328">
        <v>4821</v>
      </c>
      <c r="O26" s="118"/>
      <c r="P26" s="15">
        <v>81</v>
      </c>
      <c r="Q26" s="15"/>
      <c r="R26" s="119"/>
      <c r="S26" s="328">
        <v>3197</v>
      </c>
      <c r="T26" s="328">
        <v>1314</v>
      </c>
      <c r="U26" s="328">
        <v>1883</v>
      </c>
      <c r="V26" s="20"/>
    </row>
    <row r="27" spans="1:22" ht="12" customHeight="1">
      <c r="A27" s="121"/>
      <c r="B27" s="17">
        <v>12</v>
      </c>
      <c r="C27" s="17"/>
      <c r="D27" s="119"/>
      <c r="E27" s="328">
        <v>4095</v>
      </c>
      <c r="F27" s="328">
        <v>2068</v>
      </c>
      <c r="G27" s="328">
        <v>2027</v>
      </c>
      <c r="H27" s="118"/>
      <c r="I27" s="15">
        <v>47</v>
      </c>
      <c r="J27" s="15"/>
      <c r="K27" s="119"/>
      <c r="L27" s="328">
        <v>10109</v>
      </c>
      <c r="M27" s="328">
        <v>5091</v>
      </c>
      <c r="N27" s="328">
        <v>5018</v>
      </c>
      <c r="O27" s="118"/>
      <c r="P27" s="15">
        <v>82</v>
      </c>
      <c r="Q27" s="15"/>
      <c r="R27" s="119"/>
      <c r="S27" s="328">
        <v>3322</v>
      </c>
      <c r="T27" s="328">
        <v>1339</v>
      </c>
      <c r="U27" s="328">
        <v>1983</v>
      </c>
      <c r="V27" s="20"/>
    </row>
    <row r="28" spans="1:22" ht="12" customHeight="1">
      <c r="A28" s="121"/>
      <c r="B28" s="17">
        <v>13</v>
      </c>
      <c r="C28" s="17"/>
      <c r="D28" s="119"/>
      <c r="E28" s="328">
        <v>4104</v>
      </c>
      <c r="F28" s="328">
        <v>2139</v>
      </c>
      <c r="G28" s="328">
        <v>1965</v>
      </c>
      <c r="H28" s="118"/>
      <c r="I28" s="15">
        <v>48</v>
      </c>
      <c r="J28" s="15"/>
      <c r="K28" s="119"/>
      <c r="L28" s="328">
        <v>9817</v>
      </c>
      <c r="M28" s="328">
        <v>4972</v>
      </c>
      <c r="N28" s="328">
        <v>4845</v>
      </c>
      <c r="O28" s="118"/>
      <c r="P28" s="15">
        <v>83</v>
      </c>
      <c r="Q28" s="15"/>
      <c r="R28" s="119"/>
      <c r="S28" s="328">
        <v>3144</v>
      </c>
      <c r="T28" s="328">
        <v>1236</v>
      </c>
      <c r="U28" s="328">
        <v>1908</v>
      </c>
      <c r="V28" s="20"/>
    </row>
    <row r="29" spans="1:22" ht="12" customHeight="1">
      <c r="A29" s="121"/>
      <c r="B29" s="17">
        <v>14</v>
      </c>
      <c r="C29" s="17"/>
      <c r="D29" s="119"/>
      <c r="E29" s="328">
        <v>3788</v>
      </c>
      <c r="F29" s="328">
        <v>1949</v>
      </c>
      <c r="G29" s="328">
        <v>1839</v>
      </c>
      <c r="H29" s="118"/>
      <c r="I29" s="15">
        <v>49</v>
      </c>
      <c r="J29" s="15"/>
      <c r="K29" s="119"/>
      <c r="L29" s="328">
        <v>9475</v>
      </c>
      <c r="M29" s="328">
        <v>4812</v>
      </c>
      <c r="N29" s="328">
        <v>4663</v>
      </c>
      <c r="O29" s="118"/>
      <c r="P29" s="15">
        <v>84</v>
      </c>
      <c r="Q29" s="15"/>
      <c r="R29" s="119"/>
      <c r="S29" s="328">
        <v>2949</v>
      </c>
      <c r="T29" s="328">
        <v>1150</v>
      </c>
      <c r="U29" s="328">
        <v>1799</v>
      </c>
      <c r="V29" s="20"/>
    </row>
    <row r="30" spans="1:22" ht="12" customHeight="1">
      <c r="A30" s="121"/>
      <c r="B30" s="17"/>
      <c r="C30" s="17"/>
      <c r="D30" s="119"/>
      <c r="E30" s="24"/>
      <c r="F30" s="24"/>
      <c r="G30" s="24"/>
      <c r="H30" s="118"/>
      <c r="I30" s="15"/>
      <c r="J30" s="15"/>
      <c r="K30" s="119"/>
      <c r="L30" s="24"/>
      <c r="M30" s="24"/>
      <c r="N30" s="24"/>
      <c r="O30" s="118"/>
      <c r="P30" s="15"/>
      <c r="Q30" s="15"/>
      <c r="R30" s="119"/>
      <c r="S30" s="24"/>
      <c r="T30" s="24"/>
      <c r="U30" s="24"/>
      <c r="V30" s="20"/>
    </row>
    <row r="31" spans="1:22" ht="12" customHeight="1">
      <c r="A31" s="121" t="s">
        <v>78</v>
      </c>
      <c r="B31" s="17" t="s">
        <v>74</v>
      </c>
      <c r="C31" s="17">
        <v>19</v>
      </c>
      <c r="D31" s="119" t="s">
        <v>76</v>
      </c>
      <c r="E31" s="24">
        <f>SUM(E33:E37)</f>
        <v>18835</v>
      </c>
      <c r="F31" s="24">
        <f>SUM(F33:F37)</f>
        <v>9763</v>
      </c>
      <c r="G31" s="24">
        <f>SUM(G33:G37)</f>
        <v>9072</v>
      </c>
      <c r="H31" s="123">
        <v>50</v>
      </c>
      <c r="I31" s="17" t="s">
        <v>74</v>
      </c>
      <c r="J31" s="15">
        <v>54</v>
      </c>
      <c r="K31" s="119" t="s">
        <v>76</v>
      </c>
      <c r="L31" s="24">
        <f>SUM(L33:L37)</f>
        <v>41154</v>
      </c>
      <c r="M31" s="24">
        <f>SUM(M33:M37)</f>
        <v>21451</v>
      </c>
      <c r="N31" s="24">
        <f>SUM(N33:N37)</f>
        <v>19703</v>
      </c>
      <c r="O31" s="123">
        <v>85</v>
      </c>
      <c r="P31" s="17" t="s">
        <v>74</v>
      </c>
      <c r="Q31" s="15">
        <v>89</v>
      </c>
      <c r="R31" s="119" t="s">
        <v>76</v>
      </c>
      <c r="S31" s="24">
        <f>SUM(S33:S37)</f>
        <v>10055</v>
      </c>
      <c r="T31" s="24">
        <f>SUM(T33:T37)</f>
        <v>3554</v>
      </c>
      <c r="U31" s="24">
        <f>SUM(U33:U37)</f>
        <v>6501</v>
      </c>
      <c r="V31" s="20"/>
    </row>
    <row r="32" spans="1:22" ht="12" customHeight="1">
      <c r="A32" s="121"/>
      <c r="B32" s="17"/>
      <c r="C32" s="17"/>
      <c r="D32" s="119"/>
      <c r="E32" s="24"/>
      <c r="F32" s="24"/>
      <c r="G32" s="24"/>
      <c r="H32" s="118"/>
      <c r="I32" s="15"/>
      <c r="J32" s="15"/>
      <c r="K32" s="119"/>
      <c r="L32" s="24"/>
      <c r="M32" s="24"/>
      <c r="N32" s="24"/>
      <c r="O32" s="118"/>
      <c r="P32" s="15"/>
      <c r="Q32" s="15"/>
      <c r="R32" s="119"/>
      <c r="S32" s="24"/>
      <c r="T32" s="24"/>
      <c r="U32" s="24"/>
      <c r="V32" s="20"/>
    </row>
    <row r="33" spans="1:22" ht="12" customHeight="1">
      <c r="A33" s="121"/>
      <c r="B33" s="17">
        <v>15</v>
      </c>
      <c r="C33" s="17"/>
      <c r="D33" s="119"/>
      <c r="E33" s="328">
        <v>3798</v>
      </c>
      <c r="F33" s="328">
        <v>1951</v>
      </c>
      <c r="G33" s="328">
        <v>1847</v>
      </c>
      <c r="H33" s="118"/>
      <c r="I33" s="15">
        <v>50</v>
      </c>
      <c r="J33" s="15"/>
      <c r="K33" s="119"/>
      <c r="L33" s="328">
        <v>9332</v>
      </c>
      <c r="M33" s="328">
        <v>4800</v>
      </c>
      <c r="N33" s="328">
        <v>4532</v>
      </c>
      <c r="O33" s="118"/>
      <c r="P33" s="15">
        <v>85</v>
      </c>
      <c r="Q33" s="15"/>
      <c r="R33" s="119"/>
      <c r="S33" s="328">
        <v>2764</v>
      </c>
      <c r="T33" s="328">
        <v>1011</v>
      </c>
      <c r="U33" s="328">
        <v>1753</v>
      </c>
      <c r="V33" s="20"/>
    </row>
    <row r="34" spans="1:22" ht="12" customHeight="1">
      <c r="A34" s="121"/>
      <c r="B34" s="17">
        <v>16</v>
      </c>
      <c r="C34" s="17"/>
      <c r="D34" s="119"/>
      <c r="E34" s="328">
        <v>3762</v>
      </c>
      <c r="F34" s="328">
        <v>1942</v>
      </c>
      <c r="G34" s="328">
        <v>1820</v>
      </c>
      <c r="H34" s="118"/>
      <c r="I34" s="15">
        <v>51</v>
      </c>
      <c r="J34" s="15"/>
      <c r="K34" s="119"/>
      <c r="L34" s="328">
        <v>8835</v>
      </c>
      <c r="M34" s="328">
        <v>4584</v>
      </c>
      <c r="N34" s="328">
        <v>4251</v>
      </c>
      <c r="O34" s="118"/>
      <c r="P34" s="15">
        <v>86</v>
      </c>
      <c r="Q34" s="15"/>
      <c r="R34" s="119"/>
      <c r="S34" s="328">
        <v>2239</v>
      </c>
      <c r="T34" s="328">
        <v>839</v>
      </c>
      <c r="U34" s="328">
        <v>1400</v>
      </c>
      <c r="V34" s="20"/>
    </row>
    <row r="35" spans="1:22" ht="12" customHeight="1">
      <c r="A35" s="121"/>
      <c r="B35" s="17">
        <v>17</v>
      </c>
      <c r="C35" s="17"/>
      <c r="D35" s="119"/>
      <c r="E35" s="328">
        <v>3701</v>
      </c>
      <c r="F35" s="328">
        <v>1922</v>
      </c>
      <c r="G35" s="328">
        <v>1779</v>
      </c>
      <c r="H35" s="118"/>
      <c r="I35" s="15">
        <v>52</v>
      </c>
      <c r="J35" s="15"/>
      <c r="K35" s="119"/>
      <c r="L35" s="328">
        <v>8479</v>
      </c>
      <c r="M35" s="328">
        <v>4437</v>
      </c>
      <c r="N35" s="328">
        <v>4042</v>
      </c>
      <c r="O35" s="118"/>
      <c r="P35" s="15">
        <v>87</v>
      </c>
      <c r="Q35" s="15"/>
      <c r="R35" s="119"/>
      <c r="S35" s="328">
        <v>2000</v>
      </c>
      <c r="T35" s="328">
        <v>718</v>
      </c>
      <c r="U35" s="328">
        <v>1282</v>
      </c>
      <c r="V35" s="20"/>
    </row>
    <row r="36" spans="1:22" ht="12" customHeight="1">
      <c r="A36" s="121"/>
      <c r="B36" s="17">
        <v>18</v>
      </c>
      <c r="C36" s="17"/>
      <c r="D36" s="119"/>
      <c r="E36" s="328">
        <v>3790</v>
      </c>
      <c r="F36" s="328">
        <v>1972</v>
      </c>
      <c r="G36" s="328">
        <v>1818</v>
      </c>
      <c r="H36" s="118"/>
      <c r="I36" s="15">
        <v>53</v>
      </c>
      <c r="J36" s="15"/>
      <c r="K36" s="119"/>
      <c r="L36" s="328">
        <v>8040</v>
      </c>
      <c r="M36" s="328">
        <v>4209</v>
      </c>
      <c r="N36" s="328">
        <v>3831</v>
      </c>
      <c r="O36" s="118"/>
      <c r="P36" s="15">
        <v>88</v>
      </c>
      <c r="Q36" s="15"/>
      <c r="R36" s="119"/>
      <c r="S36" s="328">
        <v>1682</v>
      </c>
      <c r="T36" s="328">
        <v>571</v>
      </c>
      <c r="U36" s="328">
        <v>1111</v>
      </c>
      <c r="V36" s="20"/>
    </row>
    <row r="37" spans="1:22" ht="12" customHeight="1">
      <c r="A37" s="121"/>
      <c r="B37" s="17">
        <v>19</v>
      </c>
      <c r="C37" s="17"/>
      <c r="D37" s="119"/>
      <c r="E37" s="328">
        <v>3784</v>
      </c>
      <c r="F37" s="328">
        <v>1976</v>
      </c>
      <c r="G37" s="328">
        <v>1808</v>
      </c>
      <c r="H37" s="118"/>
      <c r="I37" s="15">
        <v>54</v>
      </c>
      <c r="J37" s="15"/>
      <c r="K37" s="119"/>
      <c r="L37" s="328">
        <v>6468</v>
      </c>
      <c r="M37" s="328">
        <v>3421</v>
      </c>
      <c r="N37" s="328">
        <v>3047</v>
      </c>
      <c r="O37" s="118"/>
      <c r="P37" s="15">
        <v>89</v>
      </c>
      <c r="Q37" s="15"/>
      <c r="R37" s="119"/>
      <c r="S37" s="328">
        <v>1370</v>
      </c>
      <c r="T37" s="328">
        <v>415</v>
      </c>
      <c r="U37" s="328">
        <v>955</v>
      </c>
      <c r="V37" s="20"/>
    </row>
    <row r="38" spans="1:22" ht="12" customHeight="1">
      <c r="A38" s="121"/>
      <c r="B38" s="17"/>
      <c r="C38" s="17"/>
      <c r="D38" s="119"/>
      <c r="E38" s="24"/>
      <c r="F38" s="24"/>
      <c r="G38" s="24"/>
      <c r="H38" s="118"/>
      <c r="I38" s="15"/>
      <c r="J38" s="15"/>
      <c r="K38" s="119"/>
      <c r="L38" s="24"/>
      <c r="M38" s="24"/>
      <c r="N38" s="24"/>
      <c r="O38" s="118"/>
      <c r="P38" s="15"/>
      <c r="Q38" s="15"/>
      <c r="R38" s="119"/>
      <c r="S38" s="24"/>
      <c r="T38" s="24"/>
      <c r="U38" s="24"/>
      <c r="V38" s="20"/>
    </row>
    <row r="39" spans="1:22" ht="12" customHeight="1">
      <c r="A39" s="121" t="s">
        <v>79</v>
      </c>
      <c r="B39" s="17" t="s">
        <v>74</v>
      </c>
      <c r="C39" s="17">
        <v>24</v>
      </c>
      <c r="D39" s="119" t="s">
        <v>76</v>
      </c>
      <c r="E39" s="24">
        <f>SUM(E41:E45)</f>
        <v>24331</v>
      </c>
      <c r="F39" s="24">
        <f>SUM(F41:F45)</f>
        <v>12149</v>
      </c>
      <c r="G39" s="24">
        <f>SUM(G41:G45)</f>
        <v>12182</v>
      </c>
      <c r="H39" s="123">
        <v>55</v>
      </c>
      <c r="I39" s="17" t="s">
        <v>74</v>
      </c>
      <c r="J39" s="15">
        <v>59</v>
      </c>
      <c r="K39" s="119" t="s">
        <v>76</v>
      </c>
      <c r="L39" s="24">
        <f>SUM(L41:L45)</f>
        <v>31655</v>
      </c>
      <c r="M39" s="24">
        <f>SUM(M41:M45)</f>
        <v>16592</v>
      </c>
      <c r="N39" s="24">
        <f>SUM(N41:N45)</f>
        <v>15063</v>
      </c>
      <c r="O39" s="123">
        <v>90</v>
      </c>
      <c r="P39" s="17" t="s">
        <v>74</v>
      </c>
      <c r="Q39" s="15">
        <v>94</v>
      </c>
      <c r="R39" s="119" t="s">
        <v>76</v>
      </c>
      <c r="S39" s="24">
        <f>SUM(S41:S45)</f>
        <v>3832</v>
      </c>
      <c r="T39" s="24">
        <f>SUM(T41:T45)</f>
        <v>980</v>
      </c>
      <c r="U39" s="24">
        <f>SUM(U41:U45)</f>
        <v>2852</v>
      </c>
      <c r="V39" s="20"/>
    </row>
    <row r="40" spans="1:22" ht="12" customHeight="1">
      <c r="A40" s="121"/>
      <c r="B40" s="17"/>
      <c r="C40" s="17"/>
      <c r="D40" s="119"/>
      <c r="E40" s="24"/>
      <c r="F40" s="24"/>
      <c r="G40" s="24"/>
      <c r="H40" s="118"/>
      <c r="I40" s="15"/>
      <c r="J40" s="15"/>
      <c r="K40" s="119"/>
      <c r="L40" s="24"/>
      <c r="M40" s="24"/>
      <c r="N40" s="24"/>
      <c r="O40" s="118"/>
      <c r="P40" s="15"/>
      <c r="Q40" s="15"/>
      <c r="R40" s="119"/>
      <c r="S40" s="24"/>
      <c r="T40" s="24"/>
      <c r="U40" s="24"/>
      <c r="V40" s="20"/>
    </row>
    <row r="41" spans="1:22" ht="12" customHeight="1">
      <c r="A41" s="121"/>
      <c r="B41" s="17">
        <v>20</v>
      </c>
      <c r="C41" s="17"/>
      <c r="D41" s="119"/>
      <c r="E41" s="328">
        <v>4043</v>
      </c>
      <c r="F41" s="328">
        <v>2051</v>
      </c>
      <c r="G41" s="328">
        <v>1992</v>
      </c>
      <c r="H41" s="118"/>
      <c r="I41" s="15">
        <v>55</v>
      </c>
      <c r="J41" s="15"/>
      <c r="K41" s="119"/>
      <c r="L41" s="328">
        <v>7395</v>
      </c>
      <c r="M41" s="328">
        <v>3901</v>
      </c>
      <c r="N41" s="328">
        <v>3494</v>
      </c>
      <c r="O41" s="118"/>
      <c r="P41" s="15">
        <v>90</v>
      </c>
      <c r="Q41" s="15"/>
      <c r="R41" s="119"/>
      <c r="S41" s="328">
        <v>1135</v>
      </c>
      <c r="T41" s="328">
        <v>300</v>
      </c>
      <c r="U41" s="328">
        <v>835</v>
      </c>
      <c r="V41" s="20"/>
    </row>
    <row r="42" spans="1:22" ht="12" customHeight="1">
      <c r="A42" s="121"/>
      <c r="B42" s="17">
        <v>21</v>
      </c>
      <c r="C42" s="17"/>
      <c r="D42" s="119"/>
      <c r="E42" s="328">
        <v>4199</v>
      </c>
      <c r="F42" s="328">
        <v>2129</v>
      </c>
      <c r="G42" s="328">
        <v>2070</v>
      </c>
      <c r="H42" s="118"/>
      <c r="I42" s="15">
        <v>56</v>
      </c>
      <c r="J42" s="15"/>
      <c r="K42" s="119"/>
      <c r="L42" s="328">
        <v>6796</v>
      </c>
      <c r="M42" s="328">
        <v>3598</v>
      </c>
      <c r="N42" s="328">
        <v>3198</v>
      </c>
      <c r="O42" s="118"/>
      <c r="P42" s="15">
        <v>91</v>
      </c>
      <c r="Q42" s="15"/>
      <c r="R42" s="119"/>
      <c r="S42" s="328">
        <v>971</v>
      </c>
      <c r="T42" s="328">
        <v>251</v>
      </c>
      <c r="U42" s="328">
        <v>720</v>
      </c>
      <c r="V42" s="20"/>
    </row>
    <row r="43" spans="1:22" ht="12" customHeight="1">
      <c r="A43" s="121"/>
      <c r="B43" s="17">
        <v>22</v>
      </c>
      <c r="C43" s="17"/>
      <c r="D43" s="119"/>
      <c r="E43" s="328">
        <v>4831</v>
      </c>
      <c r="F43" s="328">
        <v>2335</v>
      </c>
      <c r="G43" s="328">
        <v>2496</v>
      </c>
      <c r="H43" s="118"/>
      <c r="I43" s="15">
        <v>57</v>
      </c>
      <c r="J43" s="15"/>
      <c r="K43" s="119"/>
      <c r="L43" s="328">
        <v>6087</v>
      </c>
      <c r="M43" s="328">
        <v>3155</v>
      </c>
      <c r="N43" s="328">
        <v>2932</v>
      </c>
      <c r="O43" s="118"/>
      <c r="P43" s="15">
        <v>92</v>
      </c>
      <c r="Q43" s="15"/>
      <c r="R43" s="119"/>
      <c r="S43" s="328">
        <v>721</v>
      </c>
      <c r="T43" s="328">
        <v>177</v>
      </c>
      <c r="U43" s="328">
        <v>544</v>
      </c>
      <c r="V43" s="20"/>
    </row>
    <row r="44" spans="1:22" ht="12" customHeight="1">
      <c r="A44" s="121"/>
      <c r="B44" s="17">
        <v>23</v>
      </c>
      <c r="C44" s="17"/>
      <c r="D44" s="119"/>
      <c r="E44" s="328">
        <v>5407</v>
      </c>
      <c r="F44" s="328">
        <v>2682</v>
      </c>
      <c r="G44" s="328">
        <v>2725</v>
      </c>
      <c r="H44" s="118"/>
      <c r="I44" s="15">
        <v>58</v>
      </c>
      <c r="J44" s="15"/>
      <c r="K44" s="119"/>
      <c r="L44" s="328">
        <v>5858</v>
      </c>
      <c r="M44" s="328">
        <v>3107</v>
      </c>
      <c r="N44" s="328">
        <v>2751</v>
      </c>
      <c r="O44" s="118"/>
      <c r="P44" s="15">
        <v>93</v>
      </c>
      <c r="Q44" s="15"/>
      <c r="R44" s="119"/>
      <c r="S44" s="328">
        <v>553</v>
      </c>
      <c r="T44" s="328">
        <v>141</v>
      </c>
      <c r="U44" s="328">
        <v>412</v>
      </c>
      <c r="V44" s="20"/>
    </row>
    <row r="45" spans="1:22" ht="12" customHeight="1">
      <c r="A45" s="121"/>
      <c r="B45" s="17">
        <v>24</v>
      </c>
      <c r="C45" s="17"/>
      <c r="D45" s="119"/>
      <c r="E45" s="328">
        <v>5851</v>
      </c>
      <c r="F45" s="328">
        <v>2952</v>
      </c>
      <c r="G45" s="328">
        <v>2899</v>
      </c>
      <c r="H45" s="118"/>
      <c r="I45" s="15">
        <v>59</v>
      </c>
      <c r="J45" s="15"/>
      <c r="K45" s="119"/>
      <c r="L45" s="328">
        <v>5519</v>
      </c>
      <c r="M45" s="328">
        <v>2831</v>
      </c>
      <c r="N45" s="328">
        <v>2688</v>
      </c>
      <c r="O45" s="118"/>
      <c r="P45" s="15">
        <v>94</v>
      </c>
      <c r="Q45" s="15"/>
      <c r="R45" s="119"/>
      <c r="S45" s="328">
        <v>452</v>
      </c>
      <c r="T45" s="328">
        <v>111</v>
      </c>
      <c r="U45" s="328">
        <v>341</v>
      </c>
      <c r="V45" s="20"/>
    </row>
    <row r="46" spans="1:22" ht="12" customHeight="1">
      <c r="A46" s="121"/>
      <c r="B46" s="17"/>
      <c r="C46" s="17"/>
      <c r="D46" s="119"/>
      <c r="E46" s="24"/>
      <c r="F46" s="24"/>
      <c r="G46" s="24"/>
      <c r="H46" s="118"/>
      <c r="I46" s="15"/>
      <c r="J46" s="15"/>
      <c r="K46" s="119"/>
      <c r="L46" s="24"/>
      <c r="M46" s="24"/>
      <c r="N46" s="24"/>
      <c r="O46" s="118"/>
      <c r="P46" s="15"/>
      <c r="Q46" s="15"/>
      <c r="R46" s="119"/>
      <c r="S46" s="24"/>
      <c r="T46" s="24"/>
      <c r="U46" s="24"/>
      <c r="V46" s="20"/>
    </row>
    <row r="47" spans="1:22" ht="12" customHeight="1">
      <c r="A47" s="121" t="s">
        <v>80</v>
      </c>
      <c r="B47" s="17" t="s">
        <v>74</v>
      </c>
      <c r="C47" s="17">
        <v>29</v>
      </c>
      <c r="D47" s="119" t="s">
        <v>76</v>
      </c>
      <c r="E47" s="24">
        <f>SUM(E49:E53)</f>
        <v>32287</v>
      </c>
      <c r="F47" s="24">
        <f>SUM(F49:F53)</f>
        <v>16203</v>
      </c>
      <c r="G47" s="24">
        <f>SUM(G49:G53)</f>
        <v>16084</v>
      </c>
      <c r="H47" s="123">
        <v>60</v>
      </c>
      <c r="I47" s="17" t="s">
        <v>74</v>
      </c>
      <c r="J47" s="15">
        <v>64</v>
      </c>
      <c r="K47" s="119" t="s">
        <v>76</v>
      </c>
      <c r="L47" s="24">
        <f>SUM(L49:L53)</f>
        <v>24898</v>
      </c>
      <c r="M47" s="24">
        <f>SUM(M49:M53)</f>
        <v>12535</v>
      </c>
      <c r="N47" s="24">
        <f>SUM(N49:N53)</f>
        <v>12363</v>
      </c>
      <c r="O47" s="123">
        <v>95</v>
      </c>
      <c r="P47" s="17" t="s">
        <v>74</v>
      </c>
      <c r="Q47" s="15">
        <v>99</v>
      </c>
      <c r="R47" s="119" t="s">
        <v>76</v>
      </c>
      <c r="S47" s="24">
        <f>SUM(S49:S53)</f>
        <v>953</v>
      </c>
      <c r="T47" s="24">
        <f>SUM(T49:T53)</f>
        <v>193</v>
      </c>
      <c r="U47" s="24">
        <f>SUM(U49:U53)</f>
        <v>760</v>
      </c>
      <c r="V47" s="20"/>
    </row>
    <row r="48" spans="1:22" ht="12" customHeight="1">
      <c r="A48" s="121"/>
      <c r="B48" s="17"/>
      <c r="C48" s="17"/>
      <c r="D48" s="119"/>
      <c r="E48" s="24"/>
      <c r="F48" s="24"/>
      <c r="G48" s="24"/>
      <c r="H48" s="118"/>
      <c r="I48" s="15"/>
      <c r="J48" s="15"/>
      <c r="K48" s="119"/>
      <c r="L48" s="24"/>
      <c r="M48" s="24"/>
      <c r="N48" s="24"/>
      <c r="O48" s="118"/>
      <c r="P48" s="15"/>
      <c r="Q48" s="15"/>
      <c r="R48" s="119"/>
      <c r="S48" s="24"/>
      <c r="T48" s="24"/>
      <c r="U48" s="24"/>
      <c r="V48" s="20"/>
    </row>
    <row r="49" spans="1:22" ht="12" customHeight="1">
      <c r="A49" s="121"/>
      <c r="B49" s="17">
        <v>25</v>
      </c>
      <c r="C49" s="17"/>
      <c r="D49" s="119"/>
      <c r="E49" s="328">
        <v>6301</v>
      </c>
      <c r="F49" s="328">
        <v>3152</v>
      </c>
      <c r="G49" s="328">
        <v>3149</v>
      </c>
      <c r="H49" s="118"/>
      <c r="I49" s="15">
        <v>60</v>
      </c>
      <c r="J49" s="15"/>
      <c r="K49" s="119"/>
      <c r="L49" s="328">
        <v>5276</v>
      </c>
      <c r="M49" s="328">
        <v>2740</v>
      </c>
      <c r="N49" s="328">
        <v>2536</v>
      </c>
      <c r="O49" s="118"/>
      <c r="P49" s="15">
        <v>95</v>
      </c>
      <c r="Q49" s="15"/>
      <c r="R49" s="119"/>
      <c r="S49" s="328">
        <v>333</v>
      </c>
      <c r="T49" s="328">
        <v>80</v>
      </c>
      <c r="U49" s="328">
        <v>253</v>
      </c>
      <c r="V49" s="20"/>
    </row>
    <row r="50" spans="1:22" ht="12" customHeight="1">
      <c r="A50" s="121"/>
      <c r="B50" s="17">
        <v>26</v>
      </c>
      <c r="C50" s="17"/>
      <c r="D50" s="119"/>
      <c r="E50" s="328">
        <v>6450</v>
      </c>
      <c r="F50" s="328">
        <v>3205</v>
      </c>
      <c r="G50" s="328">
        <v>3245</v>
      </c>
      <c r="H50" s="118"/>
      <c r="I50" s="15">
        <v>61</v>
      </c>
      <c r="J50" s="15"/>
      <c r="K50" s="119"/>
      <c r="L50" s="328">
        <v>5118</v>
      </c>
      <c r="M50" s="328">
        <v>2594</v>
      </c>
      <c r="N50" s="328">
        <v>2524</v>
      </c>
      <c r="O50" s="118"/>
      <c r="P50" s="15">
        <v>96</v>
      </c>
      <c r="Q50" s="15"/>
      <c r="R50" s="119"/>
      <c r="S50" s="328">
        <v>230</v>
      </c>
      <c r="T50" s="328">
        <v>43</v>
      </c>
      <c r="U50" s="328">
        <v>187</v>
      </c>
      <c r="V50" s="20"/>
    </row>
    <row r="51" spans="1:22" ht="12" customHeight="1">
      <c r="A51" s="121"/>
      <c r="B51" s="17">
        <v>27</v>
      </c>
      <c r="C51" s="17"/>
      <c r="D51" s="119"/>
      <c r="E51" s="328">
        <v>6430</v>
      </c>
      <c r="F51" s="328">
        <v>3241</v>
      </c>
      <c r="G51" s="328">
        <v>3189</v>
      </c>
      <c r="H51" s="118"/>
      <c r="I51" s="15">
        <v>62</v>
      </c>
      <c r="J51" s="15"/>
      <c r="K51" s="119"/>
      <c r="L51" s="328">
        <v>5008</v>
      </c>
      <c r="M51" s="328">
        <v>2590</v>
      </c>
      <c r="N51" s="328">
        <v>2418</v>
      </c>
      <c r="O51" s="118"/>
      <c r="P51" s="15">
        <v>97</v>
      </c>
      <c r="Q51" s="15"/>
      <c r="R51" s="119"/>
      <c r="S51" s="328">
        <v>169</v>
      </c>
      <c r="T51" s="328">
        <v>28</v>
      </c>
      <c r="U51" s="328">
        <v>141</v>
      </c>
      <c r="V51" s="20"/>
    </row>
    <row r="52" spans="1:22" ht="12" customHeight="1">
      <c r="A52" s="121"/>
      <c r="B52" s="17">
        <v>28</v>
      </c>
      <c r="C52" s="17"/>
      <c r="D52" s="119"/>
      <c r="E52" s="328">
        <v>6518</v>
      </c>
      <c r="F52" s="328">
        <v>3335</v>
      </c>
      <c r="G52" s="328">
        <v>3183</v>
      </c>
      <c r="H52" s="118"/>
      <c r="I52" s="15">
        <v>63</v>
      </c>
      <c r="J52" s="15"/>
      <c r="K52" s="119"/>
      <c r="L52" s="328">
        <v>4730</v>
      </c>
      <c r="M52" s="328">
        <v>2330</v>
      </c>
      <c r="N52" s="328">
        <v>2400</v>
      </c>
      <c r="O52" s="118"/>
      <c r="P52" s="15">
        <v>98</v>
      </c>
      <c r="Q52" s="15"/>
      <c r="R52" s="119"/>
      <c r="S52" s="328">
        <v>126</v>
      </c>
      <c r="T52" s="328">
        <v>25</v>
      </c>
      <c r="U52" s="328">
        <v>101</v>
      </c>
      <c r="V52" s="20"/>
    </row>
    <row r="53" spans="1:22" ht="12" customHeight="1">
      <c r="A53" s="121"/>
      <c r="B53" s="17">
        <v>29</v>
      </c>
      <c r="C53" s="17"/>
      <c r="D53" s="119"/>
      <c r="E53" s="328">
        <v>6588</v>
      </c>
      <c r="F53" s="328">
        <v>3270</v>
      </c>
      <c r="G53" s="328">
        <v>3318</v>
      </c>
      <c r="H53" s="118"/>
      <c r="I53" s="15">
        <v>64</v>
      </c>
      <c r="J53" s="15"/>
      <c r="K53" s="119"/>
      <c r="L53" s="328">
        <v>4766</v>
      </c>
      <c r="M53" s="328">
        <v>2281</v>
      </c>
      <c r="N53" s="328">
        <v>2485</v>
      </c>
      <c r="O53" s="118"/>
      <c r="P53" s="15">
        <v>99</v>
      </c>
      <c r="Q53" s="15"/>
      <c r="R53" s="119"/>
      <c r="S53" s="328">
        <v>95</v>
      </c>
      <c r="T53" s="328">
        <v>17</v>
      </c>
      <c r="U53" s="328">
        <v>78</v>
      </c>
      <c r="V53" s="20"/>
    </row>
    <row r="54" spans="1:22" ht="12" customHeight="1">
      <c r="A54" s="121"/>
      <c r="B54" s="17"/>
      <c r="C54" s="17"/>
      <c r="D54" s="119"/>
      <c r="E54" s="24"/>
      <c r="F54" s="24"/>
      <c r="G54" s="24"/>
      <c r="H54" s="118"/>
      <c r="I54" s="15"/>
      <c r="J54" s="15"/>
      <c r="K54" s="119"/>
      <c r="L54" s="24"/>
      <c r="M54" s="24"/>
      <c r="N54" s="24"/>
      <c r="O54" s="118"/>
      <c r="P54" s="15"/>
      <c r="Q54" s="15"/>
      <c r="R54" s="119"/>
      <c r="S54" s="24"/>
      <c r="T54" s="24"/>
      <c r="U54" s="24"/>
      <c r="V54" s="20"/>
    </row>
    <row r="55" spans="1:22" ht="12" customHeight="1">
      <c r="A55" s="121" t="s">
        <v>81</v>
      </c>
      <c r="B55" s="17" t="s">
        <v>74</v>
      </c>
      <c r="C55" s="17">
        <v>34</v>
      </c>
      <c r="D55" s="119" t="s">
        <v>76</v>
      </c>
      <c r="E55" s="24">
        <f>SUM(E57:E61)</f>
        <v>35814</v>
      </c>
      <c r="F55" s="24">
        <f>SUM(F57:F61)</f>
        <v>17588</v>
      </c>
      <c r="G55" s="24">
        <f>SUM(G57:G61)</f>
        <v>18226</v>
      </c>
      <c r="H55" s="123">
        <v>65</v>
      </c>
      <c r="I55" s="17" t="s">
        <v>74</v>
      </c>
      <c r="J55" s="15">
        <v>69</v>
      </c>
      <c r="K55" s="119" t="s">
        <v>76</v>
      </c>
      <c r="L55" s="24">
        <f>SUM(L57:L61)</f>
        <v>25615</v>
      </c>
      <c r="M55" s="24">
        <f>SUM(M57:M61)</f>
        <v>12527</v>
      </c>
      <c r="N55" s="24">
        <f>SUM(N57:N61)</f>
        <v>13088</v>
      </c>
      <c r="O55" s="426" t="s">
        <v>82</v>
      </c>
      <c r="P55" s="391"/>
      <c r="Q55" s="391"/>
      <c r="R55" s="427"/>
      <c r="S55" s="24">
        <v>123</v>
      </c>
      <c r="T55" s="24">
        <v>15</v>
      </c>
      <c r="U55" s="24">
        <v>108</v>
      </c>
      <c r="V55" s="20"/>
    </row>
    <row r="56" spans="1:22" ht="12" customHeight="1">
      <c r="A56" s="121"/>
      <c r="B56" s="17"/>
      <c r="C56" s="17"/>
      <c r="D56" s="119"/>
      <c r="E56" s="24"/>
      <c r="F56" s="24"/>
      <c r="G56" s="24"/>
      <c r="H56" s="118"/>
      <c r="I56" s="15"/>
      <c r="J56" s="15"/>
      <c r="K56" s="119"/>
      <c r="L56" s="24"/>
      <c r="M56" s="24"/>
      <c r="N56" s="24"/>
      <c r="O56" s="118"/>
      <c r="P56" s="15"/>
      <c r="Q56" s="15"/>
      <c r="R56" s="119"/>
      <c r="S56" s="24"/>
      <c r="T56" s="24"/>
      <c r="U56" s="24"/>
      <c r="V56" s="20"/>
    </row>
    <row r="57" spans="1:22" ht="12" customHeight="1">
      <c r="A57" s="121"/>
      <c r="B57" s="17">
        <v>30</v>
      </c>
      <c r="C57" s="17"/>
      <c r="D57" s="119"/>
      <c r="E57" s="328">
        <v>6793</v>
      </c>
      <c r="F57" s="328">
        <v>3357</v>
      </c>
      <c r="G57" s="328">
        <v>3436</v>
      </c>
      <c r="H57" s="118"/>
      <c r="I57" s="15">
        <v>65</v>
      </c>
      <c r="J57" s="15"/>
      <c r="K57" s="119"/>
      <c r="L57" s="328">
        <v>4795</v>
      </c>
      <c r="M57" s="328">
        <v>2352</v>
      </c>
      <c r="N57" s="328">
        <v>2443</v>
      </c>
      <c r="O57" s="426" t="s">
        <v>83</v>
      </c>
      <c r="P57" s="391"/>
      <c r="Q57" s="391"/>
      <c r="R57" s="427"/>
      <c r="S57" s="24">
        <v>6120</v>
      </c>
      <c r="T57" s="24">
        <v>2530</v>
      </c>
      <c r="U57" s="24">
        <v>3590</v>
      </c>
      <c r="V57" s="20"/>
    </row>
    <row r="58" spans="1:22" ht="12" customHeight="1">
      <c r="A58" s="121"/>
      <c r="B58" s="17">
        <v>31</v>
      </c>
      <c r="C58" s="17"/>
      <c r="D58" s="119"/>
      <c r="E58" s="328">
        <v>7004</v>
      </c>
      <c r="F58" s="328">
        <v>3434</v>
      </c>
      <c r="G58" s="328">
        <v>3570</v>
      </c>
      <c r="H58" s="118"/>
      <c r="I58" s="15">
        <v>66</v>
      </c>
      <c r="J58" s="15"/>
      <c r="K58" s="119"/>
      <c r="L58" s="328">
        <v>4863</v>
      </c>
      <c r="M58" s="328">
        <v>2353</v>
      </c>
      <c r="N58" s="328">
        <v>2510</v>
      </c>
      <c r="O58" s="124" t="s">
        <v>84</v>
      </c>
      <c r="P58" s="112"/>
      <c r="Q58" s="112"/>
      <c r="R58" s="125"/>
      <c r="S58" s="24"/>
      <c r="T58" s="24"/>
      <c r="U58" s="24"/>
      <c r="V58" s="20"/>
    </row>
    <row r="59" spans="1:22" ht="12" customHeight="1">
      <c r="A59" s="121"/>
      <c r="B59" s="17">
        <v>32</v>
      </c>
      <c r="C59" s="17"/>
      <c r="D59" s="119"/>
      <c r="E59" s="328">
        <v>7127</v>
      </c>
      <c r="F59" s="328">
        <v>3533</v>
      </c>
      <c r="G59" s="328">
        <v>3594</v>
      </c>
      <c r="H59" s="118"/>
      <c r="I59" s="15">
        <v>67</v>
      </c>
      <c r="J59" s="15"/>
      <c r="K59" s="119"/>
      <c r="L59" s="328">
        <v>5058</v>
      </c>
      <c r="M59" s="328">
        <v>2460</v>
      </c>
      <c r="N59" s="328">
        <v>2598</v>
      </c>
      <c r="O59" s="426" t="s">
        <v>85</v>
      </c>
      <c r="P59" s="391"/>
      <c r="Q59" s="391"/>
      <c r="R59" s="427"/>
      <c r="S59" s="24">
        <f>SUM(T59:U59)</f>
        <v>66472</v>
      </c>
      <c r="T59" s="24">
        <f>SUM(F7,F15,F23)</f>
        <v>33996</v>
      </c>
      <c r="U59" s="24">
        <f>SUM(G7,G15,G23)</f>
        <v>32476</v>
      </c>
      <c r="V59" s="20"/>
    </row>
    <row r="60" spans="1:22" ht="12" customHeight="1">
      <c r="A60" s="121"/>
      <c r="B60" s="17">
        <v>33</v>
      </c>
      <c r="C60" s="17"/>
      <c r="D60" s="119"/>
      <c r="E60" s="328">
        <v>7455</v>
      </c>
      <c r="F60" s="328">
        <v>3606</v>
      </c>
      <c r="G60" s="328">
        <v>3849</v>
      </c>
      <c r="H60" s="118"/>
      <c r="I60" s="15">
        <v>68</v>
      </c>
      <c r="J60" s="15"/>
      <c r="K60" s="119"/>
      <c r="L60" s="328">
        <v>5312</v>
      </c>
      <c r="M60" s="328">
        <v>2601</v>
      </c>
      <c r="N60" s="328">
        <v>2711</v>
      </c>
      <c r="O60" s="426" t="s">
        <v>86</v>
      </c>
      <c r="P60" s="437"/>
      <c r="Q60" s="437"/>
      <c r="R60" s="392"/>
      <c r="S60" s="24">
        <f>SUM(T60:U60)</f>
        <v>341716</v>
      </c>
      <c r="T60" s="24">
        <f>SUM(F31,F39,F47,F55,M7,M15,M23,M31,M39,M47)</f>
        <v>173311</v>
      </c>
      <c r="U60" s="24">
        <f>SUM(G31,G39,G47,G55,N7,N15,N23,N31,N39,N47)</f>
        <v>168405</v>
      </c>
      <c r="V60" s="20"/>
    </row>
    <row r="61" spans="1:22" ht="12" customHeight="1">
      <c r="A61" s="121"/>
      <c r="B61" s="17">
        <v>34</v>
      </c>
      <c r="C61" s="17"/>
      <c r="D61" s="119"/>
      <c r="E61" s="328">
        <v>7435</v>
      </c>
      <c r="F61" s="328">
        <v>3658</v>
      </c>
      <c r="G61" s="328">
        <v>3777</v>
      </c>
      <c r="H61" s="118"/>
      <c r="I61" s="15">
        <v>69</v>
      </c>
      <c r="J61" s="15"/>
      <c r="K61" s="119"/>
      <c r="L61" s="328">
        <v>5587</v>
      </c>
      <c r="M61" s="328">
        <v>2761</v>
      </c>
      <c r="N61" s="328">
        <v>2826</v>
      </c>
      <c r="O61" s="426" t="s">
        <v>87</v>
      </c>
      <c r="P61" s="391"/>
      <c r="Q61" s="391"/>
      <c r="R61" s="427"/>
      <c r="S61" s="24">
        <f>SUM(T61:U61)</f>
        <v>110002</v>
      </c>
      <c r="T61" s="24">
        <f>SUM(M55,T7,T15,T23,T31,T39,T47,T55)</f>
        <v>48178</v>
      </c>
      <c r="U61" s="24">
        <f>SUM(N55,U7,U15,U23,U31,U39,U47,U55)</f>
        <v>61824</v>
      </c>
      <c r="V61" s="20"/>
    </row>
    <row r="62" spans="1:22" ht="12" customHeight="1">
      <c r="A62" s="126"/>
      <c r="B62" s="127"/>
      <c r="C62" s="127"/>
      <c r="D62" s="128"/>
      <c r="E62" s="129"/>
      <c r="F62" s="130"/>
      <c r="G62" s="131"/>
      <c r="H62" s="132"/>
      <c r="I62" s="111"/>
      <c r="J62" s="111"/>
      <c r="K62" s="128"/>
      <c r="L62" s="129"/>
      <c r="M62" s="130"/>
      <c r="N62" s="130"/>
      <c r="O62" s="434" t="s">
        <v>88</v>
      </c>
      <c r="P62" s="435"/>
      <c r="Q62" s="435"/>
      <c r="R62" s="436"/>
      <c r="S62" s="272">
        <v>44.68815</v>
      </c>
      <c r="T62" s="273">
        <v>44.02734</v>
      </c>
      <c r="U62" s="273">
        <v>45.44835</v>
      </c>
      <c r="V62" s="20"/>
    </row>
    <row r="63" spans="6:22" ht="7.5" customHeight="1"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</row>
    <row r="64" spans="1:22" ht="12.75">
      <c r="A64" s="133" t="s">
        <v>337</v>
      </c>
      <c r="B64" s="17"/>
      <c r="C64" s="17"/>
      <c r="D64" s="15"/>
      <c r="E64" s="15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</row>
  </sheetData>
  <sheetProtection/>
  <mergeCells count="11">
    <mergeCell ref="O62:R62"/>
    <mergeCell ref="O55:R55"/>
    <mergeCell ref="O57:R57"/>
    <mergeCell ref="O59:R59"/>
    <mergeCell ref="O60:R60"/>
    <mergeCell ref="A1:U1"/>
    <mergeCell ref="O61:R61"/>
    <mergeCell ref="A5:D5"/>
    <mergeCell ref="A4:D4"/>
    <mergeCell ref="H4:K4"/>
    <mergeCell ref="O4:R4"/>
  </mergeCells>
  <dataValidations count="1">
    <dataValidation allowBlank="1" showInputMessage="1" showErrorMessage="1" imeMode="hiragana" sqref="A3"/>
  </dataValidations>
  <printOptions/>
  <pageMargins left="0.31496062992125984" right="0.2755905511811024" top="0.7874015748031497" bottom="0.3937007874015748" header="0.5118110236220472" footer="0.5118110236220472"/>
  <pageSetup horizontalDpi="300" verticalDpi="3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179"/>
  <sheetViews>
    <sheetView view="pageBreakPreview" zoomScaleSheetLayoutView="100" workbookViewId="0" topLeftCell="A1">
      <pane ySplit="5" topLeftCell="A6" activePane="bottomLeft" state="frozen"/>
      <selection pane="topLeft" activeCell="A5" sqref="A5"/>
      <selection pane="bottomLeft" activeCell="A1" sqref="A1:O1"/>
    </sheetView>
  </sheetViews>
  <sheetFormatPr defaultColWidth="9.00390625" defaultRowHeight="13.5"/>
  <cols>
    <col min="1" max="1" width="3.125" style="25" customWidth="1"/>
    <col min="2" max="3" width="3.125" style="26" customWidth="1"/>
    <col min="4" max="4" width="2.625" style="1" customWidth="1"/>
    <col min="5" max="6" width="7.875" style="1" customWidth="1"/>
    <col min="7" max="7" width="7.625" style="1" customWidth="1"/>
    <col min="8" max="8" width="8.00390625" style="1" customWidth="1"/>
    <col min="9" max="10" width="7.625" style="1" customWidth="1"/>
    <col min="11" max="11" width="7.875" style="1" customWidth="1"/>
    <col min="12" max="12" width="7.625" style="1" customWidth="1"/>
    <col min="13" max="13" width="7.875" style="1" customWidth="1"/>
    <col min="14" max="15" width="7.625" style="1" customWidth="1"/>
    <col min="16" max="19" width="2.625" style="1" customWidth="1"/>
    <col min="20" max="22" width="7.625" style="1" customWidth="1"/>
    <col min="23" max="16384" width="9.00390625" style="1" customWidth="1"/>
  </cols>
  <sheetData>
    <row r="1" spans="1:24" ht="16.5" customHeight="1">
      <c r="A1" s="442" t="s">
        <v>90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26"/>
      <c r="Q1" s="26"/>
      <c r="R1" s="26"/>
      <c r="S1" s="26"/>
      <c r="T1" s="26"/>
      <c r="U1" s="26"/>
      <c r="V1" s="26"/>
      <c r="W1" s="26"/>
      <c r="X1" s="26"/>
    </row>
    <row r="2" spans="1:24" ht="16.5" customHeight="1">
      <c r="A2" s="136"/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5"/>
      <c r="Q2" s="26"/>
      <c r="R2" s="26"/>
      <c r="S2" s="26"/>
      <c r="T2" s="26"/>
      <c r="U2" s="26"/>
      <c r="V2" s="26"/>
      <c r="W2" s="26"/>
      <c r="X2" s="26"/>
    </row>
    <row r="3" spans="1:22" ht="18" customHeight="1" thickBot="1">
      <c r="A3" s="138" t="s">
        <v>22</v>
      </c>
      <c r="B3" s="101"/>
      <c r="C3" s="101"/>
      <c r="D3" s="20"/>
      <c r="E3" s="139" t="s">
        <v>336</v>
      </c>
      <c r="F3" s="20"/>
      <c r="G3" s="140"/>
      <c r="H3" s="140"/>
      <c r="I3" s="140"/>
      <c r="J3" s="140"/>
      <c r="K3" s="140"/>
      <c r="L3" s="140"/>
      <c r="M3" s="140"/>
      <c r="N3" s="140"/>
      <c r="O3" s="141"/>
      <c r="P3" s="17"/>
      <c r="Q3" s="18"/>
      <c r="R3" s="18"/>
      <c r="S3" s="18"/>
      <c r="T3" s="18"/>
      <c r="U3" s="18"/>
      <c r="V3" s="18"/>
    </row>
    <row r="4" spans="1:16" ht="13.5" customHeight="1" thickTop="1">
      <c r="A4" s="443" t="s">
        <v>72</v>
      </c>
      <c r="B4" s="444"/>
      <c r="C4" s="444"/>
      <c r="D4" s="444"/>
      <c r="E4" s="418" t="s">
        <v>28</v>
      </c>
      <c r="F4" s="418" t="s">
        <v>29</v>
      </c>
      <c r="G4" s="418"/>
      <c r="H4" s="418"/>
      <c r="I4" s="418"/>
      <c r="J4" s="418"/>
      <c r="K4" s="418" t="s">
        <v>30</v>
      </c>
      <c r="L4" s="418"/>
      <c r="M4" s="418"/>
      <c r="N4" s="418"/>
      <c r="O4" s="395"/>
      <c r="P4" s="20"/>
    </row>
    <row r="5" spans="1:30" ht="13.5" customHeight="1">
      <c r="A5" s="445"/>
      <c r="B5" s="446"/>
      <c r="C5" s="446"/>
      <c r="D5" s="446"/>
      <c r="E5" s="446"/>
      <c r="F5" s="107" t="s">
        <v>28</v>
      </c>
      <c r="G5" s="107" t="s">
        <v>91</v>
      </c>
      <c r="H5" s="107" t="s">
        <v>92</v>
      </c>
      <c r="I5" s="107" t="s">
        <v>93</v>
      </c>
      <c r="J5" s="107" t="s">
        <v>94</v>
      </c>
      <c r="K5" s="107" t="s">
        <v>28</v>
      </c>
      <c r="L5" s="107" t="s">
        <v>91</v>
      </c>
      <c r="M5" s="107" t="s">
        <v>92</v>
      </c>
      <c r="N5" s="107" t="s">
        <v>93</v>
      </c>
      <c r="O5" s="115" t="s">
        <v>94</v>
      </c>
      <c r="P5" s="20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</row>
    <row r="6" spans="1:16" ht="12" customHeight="1">
      <c r="A6" s="438" t="s">
        <v>28</v>
      </c>
      <c r="B6" s="409"/>
      <c r="C6" s="409"/>
      <c r="D6" s="439"/>
      <c r="E6" s="252">
        <f>SUM(F6,K6)</f>
        <v>451718</v>
      </c>
      <c r="F6" s="252">
        <f aca="true" t="shared" si="0" ref="F6:O6">SUM((SUM(F8:F62)+SUM(F67:F121))/2,F123)</f>
        <v>221489</v>
      </c>
      <c r="G6" s="252">
        <f t="shared" si="0"/>
        <v>63739</v>
      </c>
      <c r="H6" s="252">
        <f t="shared" si="0"/>
        <v>121233</v>
      </c>
      <c r="I6" s="252">
        <f t="shared" si="0"/>
        <v>3882</v>
      </c>
      <c r="J6" s="252">
        <f t="shared" si="0"/>
        <v>6435</v>
      </c>
      <c r="K6" s="252">
        <f t="shared" si="0"/>
        <v>230229</v>
      </c>
      <c r="L6" s="252">
        <f t="shared" si="0"/>
        <v>57007</v>
      </c>
      <c r="M6" s="252">
        <f t="shared" si="0"/>
        <v>120380</v>
      </c>
      <c r="N6" s="252">
        <f t="shared" si="0"/>
        <v>19453</v>
      </c>
      <c r="O6" s="252">
        <f t="shared" si="0"/>
        <v>12301</v>
      </c>
      <c r="P6" s="20"/>
    </row>
    <row r="7" spans="1:16" ht="12" customHeight="1">
      <c r="A7" s="121"/>
      <c r="B7" s="17"/>
      <c r="C7" s="17"/>
      <c r="D7" s="119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0"/>
    </row>
    <row r="8" spans="1:30" ht="12" customHeight="1">
      <c r="A8" s="121" t="s">
        <v>226</v>
      </c>
      <c r="B8" s="17" t="s">
        <v>227</v>
      </c>
      <c r="C8" s="17">
        <v>19</v>
      </c>
      <c r="D8" s="119" t="s">
        <v>73</v>
      </c>
      <c r="E8" s="252">
        <f>SUM(F8,K8)</f>
        <v>18835</v>
      </c>
      <c r="F8" s="252">
        <f>SUM(F10:F14)</f>
        <v>9763</v>
      </c>
      <c r="G8" s="252">
        <f aca="true" t="shared" si="1" ref="G8:O8">SUM(G10:G14)</f>
        <v>9614</v>
      </c>
      <c r="H8" s="252">
        <f t="shared" si="1"/>
        <v>8</v>
      </c>
      <c r="I8" s="252">
        <f t="shared" si="1"/>
        <v>0</v>
      </c>
      <c r="J8" s="252">
        <f t="shared" si="1"/>
        <v>1</v>
      </c>
      <c r="K8" s="252">
        <f t="shared" si="1"/>
        <v>9072</v>
      </c>
      <c r="L8" s="252">
        <f>SUM(L10:L14)</f>
        <v>8961</v>
      </c>
      <c r="M8" s="252">
        <f t="shared" si="1"/>
        <v>11</v>
      </c>
      <c r="N8" s="252">
        <f t="shared" si="1"/>
        <v>1</v>
      </c>
      <c r="O8" s="252">
        <f t="shared" si="1"/>
        <v>0</v>
      </c>
      <c r="P8" s="20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</row>
    <row r="9" spans="1:16" ht="7.5" customHeight="1">
      <c r="A9" s="121"/>
      <c r="B9" s="17"/>
      <c r="C9" s="17"/>
      <c r="D9" s="119"/>
      <c r="E9" s="252"/>
      <c r="F9" s="252"/>
      <c r="G9" s="252"/>
      <c r="H9" s="252"/>
      <c r="I9" s="252"/>
      <c r="J9" s="252"/>
      <c r="K9" s="252"/>
      <c r="L9" s="252"/>
      <c r="M9" s="252"/>
      <c r="N9" s="252"/>
      <c r="O9" s="252"/>
      <c r="P9" s="20"/>
    </row>
    <row r="10" spans="1:16" ht="12" customHeight="1">
      <c r="A10" s="121"/>
      <c r="B10" s="17">
        <v>15</v>
      </c>
      <c r="C10" s="17"/>
      <c r="D10" s="119"/>
      <c r="E10" s="252">
        <f>SUM(F10,K10)</f>
        <v>3798</v>
      </c>
      <c r="F10" s="329">
        <v>1951</v>
      </c>
      <c r="G10" s="329">
        <v>1949</v>
      </c>
      <c r="H10" s="330" t="s">
        <v>339</v>
      </c>
      <c r="I10" s="330" t="s">
        <v>89</v>
      </c>
      <c r="J10" s="330" t="s">
        <v>89</v>
      </c>
      <c r="K10" s="329">
        <v>1847</v>
      </c>
      <c r="L10" s="329">
        <v>1845</v>
      </c>
      <c r="M10" s="330" t="s">
        <v>89</v>
      </c>
      <c r="N10" s="330" t="s">
        <v>89</v>
      </c>
      <c r="O10" s="330" t="s">
        <v>89</v>
      </c>
      <c r="P10" s="20"/>
    </row>
    <row r="11" spans="1:16" ht="12" customHeight="1">
      <c r="A11" s="121"/>
      <c r="B11" s="17">
        <v>16</v>
      </c>
      <c r="C11" s="17"/>
      <c r="D11" s="119"/>
      <c r="E11" s="252">
        <f>SUM(F11,K11)</f>
        <v>3762</v>
      </c>
      <c r="F11" s="329">
        <v>1942</v>
      </c>
      <c r="G11" s="329">
        <v>1938</v>
      </c>
      <c r="H11" s="330" t="s">
        <v>89</v>
      </c>
      <c r="I11" s="330" t="s">
        <v>89</v>
      </c>
      <c r="J11" s="330" t="s">
        <v>89</v>
      </c>
      <c r="K11" s="329">
        <v>1820</v>
      </c>
      <c r="L11" s="329">
        <v>1816</v>
      </c>
      <c r="M11" s="329">
        <v>1</v>
      </c>
      <c r="N11" s="330" t="s">
        <v>89</v>
      </c>
      <c r="O11" s="330" t="s">
        <v>89</v>
      </c>
      <c r="P11" s="20"/>
    </row>
    <row r="12" spans="1:16" ht="12" customHeight="1">
      <c r="A12" s="121"/>
      <c r="B12" s="17">
        <v>17</v>
      </c>
      <c r="C12" s="17"/>
      <c r="D12" s="119"/>
      <c r="E12" s="252">
        <f>SUM(F12,K12)</f>
        <v>3701</v>
      </c>
      <c r="F12" s="329">
        <v>1922</v>
      </c>
      <c r="G12" s="329">
        <v>1916</v>
      </c>
      <c r="H12" s="329">
        <v>1</v>
      </c>
      <c r="I12" s="330" t="s">
        <v>89</v>
      </c>
      <c r="J12" s="330" t="s">
        <v>89</v>
      </c>
      <c r="K12" s="329">
        <v>1779</v>
      </c>
      <c r="L12" s="329">
        <v>1772</v>
      </c>
      <c r="M12" s="329">
        <v>1</v>
      </c>
      <c r="N12" s="330" t="s">
        <v>89</v>
      </c>
      <c r="O12" s="330" t="s">
        <v>89</v>
      </c>
      <c r="P12" s="20"/>
    </row>
    <row r="13" spans="1:16" ht="12" customHeight="1">
      <c r="A13" s="121"/>
      <c r="B13" s="17">
        <v>18</v>
      </c>
      <c r="C13" s="17"/>
      <c r="D13" s="119"/>
      <c r="E13" s="252">
        <f>SUM(F13,K13)</f>
        <v>3790</v>
      </c>
      <c r="F13" s="329">
        <v>1972</v>
      </c>
      <c r="G13" s="329">
        <v>1944</v>
      </c>
      <c r="H13" s="329">
        <v>5</v>
      </c>
      <c r="I13" s="330" t="s">
        <v>89</v>
      </c>
      <c r="J13" s="329">
        <v>1</v>
      </c>
      <c r="K13" s="329">
        <v>1818</v>
      </c>
      <c r="L13" s="329">
        <v>1800</v>
      </c>
      <c r="M13" s="330" t="s">
        <v>89</v>
      </c>
      <c r="N13" s="330" t="s">
        <v>89</v>
      </c>
      <c r="O13" s="330" t="s">
        <v>89</v>
      </c>
      <c r="P13" s="20"/>
    </row>
    <row r="14" spans="1:16" ht="12" customHeight="1">
      <c r="A14" s="121"/>
      <c r="B14" s="17">
        <v>19</v>
      </c>
      <c r="C14" s="17"/>
      <c r="D14" s="119"/>
      <c r="E14" s="252">
        <f>SUM(F14,K14)</f>
        <v>3784</v>
      </c>
      <c r="F14" s="329">
        <v>1976</v>
      </c>
      <c r="G14" s="329">
        <v>1867</v>
      </c>
      <c r="H14" s="329">
        <v>2</v>
      </c>
      <c r="I14" s="330" t="s">
        <v>89</v>
      </c>
      <c r="J14" s="330" t="s">
        <v>89</v>
      </c>
      <c r="K14" s="329">
        <v>1808</v>
      </c>
      <c r="L14" s="329">
        <v>1728</v>
      </c>
      <c r="M14" s="329">
        <v>9</v>
      </c>
      <c r="N14" s="329">
        <v>1</v>
      </c>
      <c r="O14" s="330" t="s">
        <v>89</v>
      </c>
      <c r="P14" s="20"/>
    </row>
    <row r="15" spans="1:16" ht="12" customHeight="1">
      <c r="A15" s="121"/>
      <c r="B15" s="17"/>
      <c r="C15" s="17"/>
      <c r="D15" s="119"/>
      <c r="E15" s="252"/>
      <c r="F15" s="252"/>
      <c r="G15" s="252"/>
      <c r="H15" s="252"/>
      <c r="I15" s="252"/>
      <c r="J15" s="252"/>
      <c r="K15" s="252"/>
      <c r="L15" s="252"/>
      <c r="M15" s="252"/>
      <c r="N15" s="252"/>
      <c r="O15" s="252"/>
      <c r="P15" s="20"/>
    </row>
    <row r="16" spans="1:30" ht="12" customHeight="1">
      <c r="A16" s="121" t="s">
        <v>79</v>
      </c>
      <c r="B16" s="17" t="s">
        <v>74</v>
      </c>
      <c r="C16" s="17">
        <v>24</v>
      </c>
      <c r="D16" s="119" t="s">
        <v>95</v>
      </c>
      <c r="E16" s="252">
        <f>SUM(F16,K16)</f>
        <v>24331</v>
      </c>
      <c r="F16" s="252">
        <f aca="true" t="shared" si="2" ref="F16:O16">SUM(F18:F22)</f>
        <v>12149</v>
      </c>
      <c r="G16" s="252">
        <f t="shared" si="2"/>
        <v>9834</v>
      </c>
      <c r="H16" s="252">
        <f t="shared" si="2"/>
        <v>201</v>
      </c>
      <c r="I16" s="252">
        <f t="shared" si="2"/>
        <v>0</v>
      </c>
      <c r="J16" s="252">
        <f t="shared" si="2"/>
        <v>5</v>
      </c>
      <c r="K16" s="252">
        <f t="shared" si="2"/>
        <v>12182</v>
      </c>
      <c r="L16" s="252">
        <f t="shared" si="2"/>
        <v>9937</v>
      </c>
      <c r="M16" s="252">
        <f t="shared" si="2"/>
        <v>419</v>
      </c>
      <c r="N16" s="252">
        <f t="shared" si="2"/>
        <v>1</v>
      </c>
      <c r="O16" s="252">
        <f t="shared" si="2"/>
        <v>19</v>
      </c>
      <c r="P16" s="20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</row>
    <row r="17" spans="1:16" ht="7.5" customHeight="1">
      <c r="A17" s="121"/>
      <c r="B17" s="17"/>
      <c r="C17" s="17"/>
      <c r="D17" s="119"/>
      <c r="E17" s="252"/>
      <c r="F17" s="252"/>
      <c r="G17" s="252"/>
      <c r="H17" s="252"/>
      <c r="I17" s="252"/>
      <c r="J17" s="252"/>
      <c r="K17" s="252"/>
      <c r="L17" s="252"/>
      <c r="M17" s="252"/>
      <c r="N17" s="252"/>
      <c r="O17" s="252"/>
      <c r="P17" s="20"/>
    </row>
    <row r="18" spans="1:16" ht="12" customHeight="1">
      <c r="A18" s="121"/>
      <c r="B18" s="17">
        <v>20</v>
      </c>
      <c r="C18" s="17"/>
      <c r="D18" s="119"/>
      <c r="E18" s="252">
        <f>SUM(F18,K18)</f>
        <v>4043</v>
      </c>
      <c r="F18" s="329">
        <v>2051</v>
      </c>
      <c r="G18" s="329">
        <v>1832</v>
      </c>
      <c r="H18" s="329">
        <v>10</v>
      </c>
      <c r="I18" s="330" t="s">
        <v>89</v>
      </c>
      <c r="J18" s="329">
        <v>2</v>
      </c>
      <c r="K18" s="329">
        <v>1992</v>
      </c>
      <c r="L18" s="329">
        <v>1816</v>
      </c>
      <c r="M18" s="329">
        <v>16</v>
      </c>
      <c r="N18" s="330" t="s">
        <v>89</v>
      </c>
      <c r="O18" s="330" t="s">
        <v>89</v>
      </c>
      <c r="P18" s="20"/>
    </row>
    <row r="19" spans="1:16" ht="12" customHeight="1">
      <c r="A19" s="121"/>
      <c r="B19" s="17">
        <v>21</v>
      </c>
      <c r="C19" s="17"/>
      <c r="D19" s="119"/>
      <c r="E19" s="252">
        <f>SUM(F19,K19)</f>
        <v>4199</v>
      </c>
      <c r="F19" s="329">
        <v>2129</v>
      </c>
      <c r="G19" s="329">
        <v>1888</v>
      </c>
      <c r="H19" s="329">
        <v>13</v>
      </c>
      <c r="I19" s="330" t="s">
        <v>89</v>
      </c>
      <c r="J19" s="330" t="s">
        <v>89</v>
      </c>
      <c r="K19" s="329">
        <v>2070</v>
      </c>
      <c r="L19" s="329">
        <v>1854</v>
      </c>
      <c r="M19" s="329">
        <v>28</v>
      </c>
      <c r="N19" s="330" t="s">
        <v>89</v>
      </c>
      <c r="O19" s="329">
        <v>3</v>
      </c>
      <c r="P19" s="20"/>
    </row>
    <row r="20" spans="1:16" ht="12" customHeight="1">
      <c r="A20" s="121"/>
      <c r="B20" s="17">
        <v>22</v>
      </c>
      <c r="C20" s="17"/>
      <c r="D20" s="119"/>
      <c r="E20" s="252">
        <f>SUM(F20,K20)</f>
        <v>4831</v>
      </c>
      <c r="F20" s="329">
        <v>2335</v>
      </c>
      <c r="G20" s="329">
        <v>1971</v>
      </c>
      <c r="H20" s="329">
        <v>24</v>
      </c>
      <c r="I20" s="330" t="s">
        <v>89</v>
      </c>
      <c r="J20" s="330" t="s">
        <v>89</v>
      </c>
      <c r="K20" s="329">
        <v>2496</v>
      </c>
      <c r="L20" s="329">
        <v>2090</v>
      </c>
      <c r="M20" s="329">
        <v>76</v>
      </c>
      <c r="N20" s="330" t="s">
        <v>89</v>
      </c>
      <c r="O20" s="329">
        <v>3</v>
      </c>
      <c r="P20" s="20"/>
    </row>
    <row r="21" spans="1:16" ht="12" customHeight="1">
      <c r="A21" s="121"/>
      <c r="B21" s="17">
        <v>23</v>
      </c>
      <c r="C21" s="17"/>
      <c r="D21" s="119"/>
      <c r="E21" s="252">
        <f>SUM(F21,K21)</f>
        <v>5407</v>
      </c>
      <c r="F21" s="329">
        <v>2682</v>
      </c>
      <c r="G21" s="329">
        <v>2041</v>
      </c>
      <c r="H21" s="329">
        <v>51</v>
      </c>
      <c r="I21" s="330" t="s">
        <v>89</v>
      </c>
      <c r="J21" s="329">
        <v>2</v>
      </c>
      <c r="K21" s="329">
        <v>2725</v>
      </c>
      <c r="L21" s="329">
        <v>2109</v>
      </c>
      <c r="M21" s="329">
        <v>99</v>
      </c>
      <c r="N21" s="329">
        <v>1</v>
      </c>
      <c r="O21" s="329">
        <v>5</v>
      </c>
      <c r="P21" s="20"/>
    </row>
    <row r="22" spans="1:16" ht="12" customHeight="1">
      <c r="A22" s="121"/>
      <c r="B22" s="17">
        <v>24</v>
      </c>
      <c r="C22" s="17"/>
      <c r="D22" s="119"/>
      <c r="E22" s="252">
        <f>SUM(F22,K22)</f>
        <v>5851</v>
      </c>
      <c r="F22" s="329">
        <v>2952</v>
      </c>
      <c r="G22" s="329">
        <v>2102</v>
      </c>
      <c r="H22" s="329">
        <v>103</v>
      </c>
      <c r="I22" s="330" t="s">
        <v>89</v>
      </c>
      <c r="J22" s="329">
        <v>1</v>
      </c>
      <c r="K22" s="329">
        <v>2899</v>
      </c>
      <c r="L22" s="329">
        <v>2068</v>
      </c>
      <c r="M22" s="329">
        <v>200</v>
      </c>
      <c r="N22" s="330" t="s">
        <v>89</v>
      </c>
      <c r="O22" s="329">
        <v>8</v>
      </c>
      <c r="P22" s="20"/>
    </row>
    <row r="23" spans="1:16" ht="12" customHeight="1">
      <c r="A23" s="121"/>
      <c r="B23" s="17"/>
      <c r="C23" s="17"/>
      <c r="D23" s="119"/>
      <c r="E23" s="252"/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0"/>
    </row>
    <row r="24" spans="1:30" ht="12" customHeight="1">
      <c r="A24" s="121" t="s">
        <v>80</v>
      </c>
      <c r="B24" s="17" t="s">
        <v>74</v>
      </c>
      <c r="C24" s="17">
        <v>29</v>
      </c>
      <c r="D24" s="119" t="s">
        <v>95</v>
      </c>
      <c r="E24" s="252">
        <f>SUM(F24,K24)</f>
        <v>32287</v>
      </c>
      <c r="F24" s="252">
        <f aca="true" t="shared" si="3" ref="F24:O24">SUM(F26:F30)</f>
        <v>16203</v>
      </c>
      <c r="G24" s="252">
        <f t="shared" si="3"/>
        <v>9244</v>
      </c>
      <c r="H24" s="252">
        <f t="shared" si="3"/>
        <v>2844</v>
      </c>
      <c r="I24" s="252">
        <f t="shared" si="3"/>
        <v>2</v>
      </c>
      <c r="J24" s="252">
        <f t="shared" si="3"/>
        <v>41</v>
      </c>
      <c r="K24" s="252">
        <f t="shared" si="3"/>
        <v>16084</v>
      </c>
      <c r="L24" s="252">
        <f t="shared" si="3"/>
        <v>8861</v>
      </c>
      <c r="M24" s="252">
        <f t="shared" si="3"/>
        <v>4259</v>
      </c>
      <c r="N24" s="252">
        <f t="shared" si="3"/>
        <v>1</v>
      </c>
      <c r="O24" s="252">
        <f t="shared" si="3"/>
        <v>90</v>
      </c>
      <c r="P24" s="20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</row>
    <row r="25" spans="1:16" ht="7.5" customHeight="1">
      <c r="A25" s="121"/>
      <c r="B25" s="17"/>
      <c r="C25" s="17"/>
      <c r="D25" s="119"/>
      <c r="E25" s="252"/>
      <c r="F25" s="252"/>
      <c r="G25" s="252"/>
      <c r="H25" s="252"/>
      <c r="I25" s="252"/>
      <c r="J25" s="252"/>
      <c r="K25" s="252"/>
      <c r="L25" s="252"/>
      <c r="M25" s="252"/>
      <c r="N25" s="252"/>
      <c r="O25" s="252"/>
      <c r="P25" s="20"/>
    </row>
    <row r="26" spans="1:16" ht="12" customHeight="1">
      <c r="A26" s="121"/>
      <c r="B26" s="17">
        <v>25</v>
      </c>
      <c r="C26" s="17"/>
      <c r="D26" s="119"/>
      <c r="E26" s="252">
        <f>SUM(F26,K26)</f>
        <v>6301</v>
      </c>
      <c r="F26" s="329">
        <v>3152</v>
      </c>
      <c r="G26" s="329">
        <v>2110</v>
      </c>
      <c r="H26" s="329">
        <v>201</v>
      </c>
      <c r="I26" s="330" t="s">
        <v>89</v>
      </c>
      <c r="J26" s="329">
        <v>6</v>
      </c>
      <c r="K26" s="329">
        <v>3149</v>
      </c>
      <c r="L26" s="329">
        <v>2149</v>
      </c>
      <c r="M26" s="329">
        <v>378</v>
      </c>
      <c r="N26" s="329">
        <v>1</v>
      </c>
      <c r="O26" s="329">
        <v>10</v>
      </c>
      <c r="P26" s="20"/>
    </row>
    <row r="27" spans="1:16" ht="12" customHeight="1">
      <c r="A27" s="121"/>
      <c r="B27" s="17">
        <v>26</v>
      </c>
      <c r="C27" s="17"/>
      <c r="D27" s="119"/>
      <c r="E27" s="252">
        <f>SUM(F27,K27)</f>
        <v>6450</v>
      </c>
      <c r="F27" s="329">
        <v>3205</v>
      </c>
      <c r="G27" s="329">
        <v>1963</v>
      </c>
      <c r="H27" s="329">
        <v>341</v>
      </c>
      <c r="I27" s="329">
        <v>1</v>
      </c>
      <c r="J27" s="329">
        <v>8</v>
      </c>
      <c r="K27" s="329">
        <v>3245</v>
      </c>
      <c r="L27" s="329">
        <v>1958</v>
      </c>
      <c r="M27" s="329">
        <v>637</v>
      </c>
      <c r="N27" s="330" t="s">
        <v>89</v>
      </c>
      <c r="O27" s="329">
        <v>13</v>
      </c>
      <c r="P27" s="20"/>
    </row>
    <row r="28" spans="1:16" ht="12" customHeight="1">
      <c r="A28" s="121"/>
      <c r="B28" s="17">
        <v>27</v>
      </c>
      <c r="C28" s="17"/>
      <c r="D28" s="119"/>
      <c r="E28" s="252">
        <f>SUM(F28,K28)</f>
        <v>6430</v>
      </c>
      <c r="F28" s="329">
        <v>3241</v>
      </c>
      <c r="G28" s="329">
        <v>1881</v>
      </c>
      <c r="H28" s="329">
        <v>523</v>
      </c>
      <c r="I28" s="329">
        <v>1</v>
      </c>
      <c r="J28" s="329">
        <v>3</v>
      </c>
      <c r="K28" s="329">
        <v>3189</v>
      </c>
      <c r="L28" s="329">
        <v>1773</v>
      </c>
      <c r="M28" s="329">
        <v>828</v>
      </c>
      <c r="N28" s="330" t="s">
        <v>89</v>
      </c>
      <c r="O28" s="329">
        <v>17</v>
      </c>
      <c r="P28" s="20"/>
    </row>
    <row r="29" spans="1:16" ht="12" customHeight="1">
      <c r="A29" s="121"/>
      <c r="B29" s="17">
        <v>28</v>
      </c>
      <c r="C29" s="17"/>
      <c r="D29" s="119"/>
      <c r="E29" s="252">
        <f>SUM(F29,K29)</f>
        <v>6518</v>
      </c>
      <c r="F29" s="329">
        <v>3335</v>
      </c>
      <c r="G29" s="329">
        <v>1768</v>
      </c>
      <c r="H29" s="329">
        <v>763</v>
      </c>
      <c r="I29" s="330" t="s">
        <v>89</v>
      </c>
      <c r="J29" s="329">
        <v>8</v>
      </c>
      <c r="K29" s="329">
        <v>3183</v>
      </c>
      <c r="L29" s="329">
        <v>1518</v>
      </c>
      <c r="M29" s="329">
        <v>1065</v>
      </c>
      <c r="N29" s="330" t="s">
        <v>89</v>
      </c>
      <c r="O29" s="329">
        <v>25</v>
      </c>
      <c r="P29" s="20"/>
    </row>
    <row r="30" spans="1:16" ht="12" customHeight="1">
      <c r="A30" s="121"/>
      <c r="B30" s="17">
        <v>29</v>
      </c>
      <c r="C30" s="17"/>
      <c r="D30" s="119"/>
      <c r="E30" s="252">
        <f>SUM(F30,K30)</f>
        <v>6588</v>
      </c>
      <c r="F30" s="329">
        <v>3270</v>
      </c>
      <c r="G30" s="329">
        <v>1522</v>
      </c>
      <c r="H30" s="329">
        <v>1016</v>
      </c>
      <c r="I30" s="330" t="s">
        <v>89</v>
      </c>
      <c r="J30" s="329">
        <v>16</v>
      </c>
      <c r="K30" s="329">
        <v>3318</v>
      </c>
      <c r="L30" s="329">
        <v>1463</v>
      </c>
      <c r="M30" s="329">
        <v>1351</v>
      </c>
      <c r="N30" s="330" t="s">
        <v>89</v>
      </c>
      <c r="O30" s="329">
        <v>25</v>
      </c>
      <c r="P30" s="20"/>
    </row>
    <row r="31" spans="1:16" ht="12" customHeight="1">
      <c r="A31" s="121"/>
      <c r="B31" s="17"/>
      <c r="C31" s="17"/>
      <c r="D31" s="119"/>
      <c r="E31" s="252"/>
      <c r="F31" s="252"/>
      <c r="G31" s="252"/>
      <c r="H31" s="252"/>
      <c r="I31" s="252"/>
      <c r="J31" s="252"/>
      <c r="K31" s="252"/>
      <c r="L31" s="252"/>
      <c r="M31" s="252"/>
      <c r="N31" s="252"/>
      <c r="O31" s="252"/>
      <c r="P31" s="20"/>
    </row>
    <row r="32" spans="1:30" ht="12" customHeight="1">
      <c r="A32" s="121" t="s">
        <v>81</v>
      </c>
      <c r="B32" s="17" t="s">
        <v>74</v>
      </c>
      <c r="C32" s="17">
        <v>34</v>
      </c>
      <c r="D32" s="119" t="s">
        <v>95</v>
      </c>
      <c r="E32" s="252">
        <f>SUM(F32,K32)</f>
        <v>35814</v>
      </c>
      <c r="F32" s="252">
        <f aca="true" t="shared" si="4" ref="F32:O32">SUM(F34:F38)</f>
        <v>17588</v>
      </c>
      <c r="G32" s="252">
        <f t="shared" si="4"/>
        <v>6280</v>
      </c>
      <c r="H32" s="252">
        <f t="shared" si="4"/>
        <v>7940</v>
      </c>
      <c r="I32" s="252">
        <f t="shared" si="4"/>
        <v>4</v>
      </c>
      <c r="J32" s="252">
        <f t="shared" si="4"/>
        <v>156</v>
      </c>
      <c r="K32" s="252">
        <f t="shared" si="4"/>
        <v>18226</v>
      </c>
      <c r="L32" s="252">
        <f t="shared" si="4"/>
        <v>5678</v>
      </c>
      <c r="M32" s="252">
        <f t="shared" si="4"/>
        <v>10186</v>
      </c>
      <c r="N32" s="252">
        <f t="shared" si="4"/>
        <v>9</v>
      </c>
      <c r="O32" s="252">
        <f t="shared" si="4"/>
        <v>307</v>
      </c>
      <c r="P32" s="20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</row>
    <row r="33" spans="1:16" ht="7.5" customHeight="1">
      <c r="A33" s="121"/>
      <c r="B33" s="17"/>
      <c r="C33" s="17"/>
      <c r="D33" s="119"/>
      <c r="E33" s="252"/>
      <c r="F33" s="252"/>
      <c r="G33" s="252"/>
      <c r="H33" s="252"/>
      <c r="I33" s="252"/>
      <c r="J33" s="252"/>
      <c r="K33" s="252"/>
      <c r="L33" s="252"/>
      <c r="M33" s="252"/>
      <c r="N33" s="252"/>
      <c r="O33" s="252"/>
      <c r="P33" s="20"/>
    </row>
    <row r="34" spans="1:16" ht="12" customHeight="1">
      <c r="A34" s="121"/>
      <c r="B34" s="17">
        <v>30</v>
      </c>
      <c r="C34" s="17"/>
      <c r="D34" s="119"/>
      <c r="E34" s="252">
        <f>SUM(F34,K34)</f>
        <v>6793</v>
      </c>
      <c r="F34" s="329">
        <v>3357</v>
      </c>
      <c r="G34" s="329">
        <v>1419</v>
      </c>
      <c r="H34" s="329">
        <v>1218</v>
      </c>
      <c r="I34" s="329">
        <v>1</v>
      </c>
      <c r="J34" s="329">
        <v>21</v>
      </c>
      <c r="K34" s="329">
        <v>3436</v>
      </c>
      <c r="L34" s="329">
        <v>1308</v>
      </c>
      <c r="M34" s="329">
        <v>1600</v>
      </c>
      <c r="N34" s="329">
        <v>1</v>
      </c>
      <c r="O34" s="329">
        <v>41</v>
      </c>
      <c r="P34" s="20"/>
    </row>
    <row r="35" spans="1:16" ht="12" customHeight="1">
      <c r="A35" s="121"/>
      <c r="B35" s="17">
        <v>31</v>
      </c>
      <c r="C35" s="17"/>
      <c r="D35" s="119"/>
      <c r="E35" s="252">
        <f>SUM(F35,K35)</f>
        <v>7004</v>
      </c>
      <c r="F35" s="329">
        <v>3434</v>
      </c>
      <c r="G35" s="329">
        <v>1279</v>
      </c>
      <c r="H35" s="329">
        <v>1446</v>
      </c>
      <c r="I35" s="329">
        <v>2</v>
      </c>
      <c r="J35" s="329">
        <v>25</v>
      </c>
      <c r="K35" s="329">
        <v>3570</v>
      </c>
      <c r="L35" s="329">
        <v>1167</v>
      </c>
      <c r="M35" s="329">
        <v>1902</v>
      </c>
      <c r="N35" s="329">
        <v>1</v>
      </c>
      <c r="O35" s="329">
        <v>61</v>
      </c>
      <c r="P35" s="20"/>
    </row>
    <row r="36" spans="1:16" ht="12" customHeight="1">
      <c r="A36" s="121"/>
      <c r="B36" s="17">
        <v>32</v>
      </c>
      <c r="C36" s="17"/>
      <c r="D36" s="119"/>
      <c r="E36" s="252">
        <f>SUM(F36,K36)</f>
        <v>7127</v>
      </c>
      <c r="F36" s="329">
        <v>3533</v>
      </c>
      <c r="G36" s="329">
        <v>1244</v>
      </c>
      <c r="H36" s="329">
        <v>1605</v>
      </c>
      <c r="I36" s="329">
        <v>1</v>
      </c>
      <c r="J36" s="329">
        <v>24</v>
      </c>
      <c r="K36" s="329">
        <v>3594</v>
      </c>
      <c r="L36" s="329">
        <v>1140</v>
      </c>
      <c r="M36" s="329">
        <v>2027</v>
      </c>
      <c r="N36" s="329">
        <v>2</v>
      </c>
      <c r="O36" s="329">
        <v>56</v>
      </c>
      <c r="P36" s="20"/>
    </row>
    <row r="37" spans="1:16" ht="12" customHeight="1">
      <c r="A37" s="121"/>
      <c r="B37" s="17">
        <v>33</v>
      </c>
      <c r="C37" s="17"/>
      <c r="D37" s="119"/>
      <c r="E37" s="252">
        <f>SUM(F37,K37)</f>
        <v>7455</v>
      </c>
      <c r="F37" s="329">
        <v>3606</v>
      </c>
      <c r="G37" s="329">
        <v>1196</v>
      </c>
      <c r="H37" s="329">
        <v>1759</v>
      </c>
      <c r="I37" s="330" t="s">
        <v>89</v>
      </c>
      <c r="J37" s="329">
        <v>41</v>
      </c>
      <c r="K37" s="329">
        <v>3849</v>
      </c>
      <c r="L37" s="329">
        <v>1058</v>
      </c>
      <c r="M37" s="329">
        <v>2347</v>
      </c>
      <c r="N37" s="329">
        <v>2</v>
      </c>
      <c r="O37" s="329">
        <v>72</v>
      </c>
      <c r="P37" s="20"/>
    </row>
    <row r="38" spans="1:16" ht="12" customHeight="1">
      <c r="A38" s="121"/>
      <c r="B38" s="17">
        <v>34</v>
      </c>
      <c r="C38" s="17"/>
      <c r="D38" s="119"/>
      <c r="E38" s="252">
        <f>SUM(F38,K38)</f>
        <v>7435</v>
      </c>
      <c r="F38" s="329">
        <v>3658</v>
      </c>
      <c r="G38" s="329">
        <v>1142</v>
      </c>
      <c r="H38" s="329">
        <v>1912</v>
      </c>
      <c r="I38" s="330" t="s">
        <v>89</v>
      </c>
      <c r="J38" s="329">
        <v>45</v>
      </c>
      <c r="K38" s="329">
        <v>3777</v>
      </c>
      <c r="L38" s="329">
        <v>1005</v>
      </c>
      <c r="M38" s="329">
        <v>2310</v>
      </c>
      <c r="N38" s="329">
        <v>3</v>
      </c>
      <c r="O38" s="329">
        <v>77</v>
      </c>
      <c r="P38" s="20"/>
    </row>
    <row r="39" spans="1:16" ht="12" customHeight="1">
      <c r="A39" s="121"/>
      <c r="B39" s="17"/>
      <c r="C39" s="17"/>
      <c r="D39" s="119"/>
      <c r="E39" s="252"/>
      <c r="F39" s="252"/>
      <c r="G39" s="252"/>
      <c r="H39" s="252"/>
      <c r="I39" s="252"/>
      <c r="J39" s="252"/>
      <c r="K39" s="252"/>
      <c r="L39" s="252"/>
      <c r="M39" s="252"/>
      <c r="N39" s="252"/>
      <c r="O39" s="252"/>
      <c r="P39" s="20"/>
    </row>
    <row r="40" spans="1:30" ht="12" customHeight="1">
      <c r="A40" s="15">
        <v>35</v>
      </c>
      <c r="B40" s="17" t="s">
        <v>74</v>
      </c>
      <c r="C40" s="15">
        <v>39</v>
      </c>
      <c r="D40" s="119" t="s">
        <v>95</v>
      </c>
      <c r="E40" s="252">
        <f>SUM(F40,K40)</f>
        <v>40970</v>
      </c>
      <c r="F40" s="252">
        <f aca="true" t="shared" si="5" ref="F40:O40">SUM(F42:F46)</f>
        <v>20711</v>
      </c>
      <c r="G40" s="252">
        <f t="shared" si="5"/>
        <v>5221</v>
      </c>
      <c r="H40" s="252">
        <f t="shared" si="5"/>
        <v>12536</v>
      </c>
      <c r="I40" s="252">
        <f t="shared" si="5"/>
        <v>10</v>
      </c>
      <c r="J40" s="252">
        <f t="shared" si="5"/>
        <v>311</v>
      </c>
      <c r="K40" s="252">
        <f t="shared" si="5"/>
        <v>20259</v>
      </c>
      <c r="L40" s="252">
        <f t="shared" si="5"/>
        <v>4182</v>
      </c>
      <c r="M40" s="252">
        <f t="shared" si="5"/>
        <v>13839</v>
      </c>
      <c r="N40" s="252">
        <f t="shared" si="5"/>
        <v>30</v>
      </c>
      <c r="O40" s="252">
        <f t="shared" si="5"/>
        <v>536</v>
      </c>
      <c r="P40" s="20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</row>
    <row r="41" spans="1:16" ht="7.5" customHeight="1">
      <c r="A41" s="15"/>
      <c r="B41" s="15"/>
      <c r="C41" s="15"/>
      <c r="D41" s="119"/>
      <c r="E41" s="252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0"/>
    </row>
    <row r="42" spans="1:16" ht="12" customHeight="1">
      <c r="A42" s="15"/>
      <c r="B42" s="15">
        <v>35</v>
      </c>
      <c r="C42" s="15"/>
      <c r="D42" s="119"/>
      <c r="E42" s="252">
        <f>SUM(F42,K42)</f>
        <v>7999</v>
      </c>
      <c r="F42" s="329">
        <v>4051</v>
      </c>
      <c r="G42" s="329">
        <v>1165</v>
      </c>
      <c r="H42" s="329">
        <v>2255</v>
      </c>
      <c r="I42" s="329">
        <v>2</v>
      </c>
      <c r="J42" s="329">
        <v>54</v>
      </c>
      <c r="K42" s="329">
        <v>3948</v>
      </c>
      <c r="L42" s="329">
        <v>947</v>
      </c>
      <c r="M42" s="329">
        <v>2586</v>
      </c>
      <c r="N42" s="329">
        <v>5</v>
      </c>
      <c r="O42" s="329">
        <v>84</v>
      </c>
      <c r="P42" s="20"/>
    </row>
    <row r="43" spans="1:16" ht="12" customHeight="1">
      <c r="A43" s="15"/>
      <c r="B43" s="15">
        <v>36</v>
      </c>
      <c r="C43" s="15"/>
      <c r="D43" s="119"/>
      <c r="E43" s="252">
        <f>SUM(F43,K43)</f>
        <v>8140</v>
      </c>
      <c r="F43" s="329">
        <v>4072</v>
      </c>
      <c r="G43" s="329">
        <v>1122</v>
      </c>
      <c r="H43" s="329">
        <v>2329</v>
      </c>
      <c r="I43" s="329">
        <v>2</v>
      </c>
      <c r="J43" s="329">
        <v>69</v>
      </c>
      <c r="K43" s="329">
        <v>4068</v>
      </c>
      <c r="L43" s="329">
        <v>872</v>
      </c>
      <c r="M43" s="329">
        <v>2759</v>
      </c>
      <c r="N43" s="329">
        <v>5</v>
      </c>
      <c r="O43" s="329">
        <v>90</v>
      </c>
      <c r="P43" s="20"/>
    </row>
    <row r="44" spans="1:16" ht="12" customHeight="1">
      <c r="A44" s="15"/>
      <c r="B44" s="15">
        <v>37</v>
      </c>
      <c r="C44" s="15"/>
      <c r="D44" s="119"/>
      <c r="E44" s="252">
        <f>SUM(F44,K44)</f>
        <v>8367</v>
      </c>
      <c r="F44" s="329">
        <v>4218</v>
      </c>
      <c r="G44" s="329">
        <v>1052</v>
      </c>
      <c r="H44" s="329">
        <v>2601</v>
      </c>
      <c r="I44" s="329">
        <v>2</v>
      </c>
      <c r="J44" s="329">
        <v>58</v>
      </c>
      <c r="K44" s="329">
        <v>4149</v>
      </c>
      <c r="L44" s="329">
        <v>823</v>
      </c>
      <c r="M44" s="329">
        <v>2863</v>
      </c>
      <c r="N44" s="329">
        <v>3</v>
      </c>
      <c r="O44" s="329">
        <v>122</v>
      </c>
      <c r="P44" s="20"/>
    </row>
    <row r="45" spans="1:16" ht="12" customHeight="1">
      <c r="A45" s="15"/>
      <c r="B45" s="15">
        <v>38</v>
      </c>
      <c r="C45" s="15"/>
      <c r="D45" s="119"/>
      <c r="E45" s="252">
        <f>SUM(F45,K45)</f>
        <v>8211</v>
      </c>
      <c r="F45" s="329">
        <v>4208</v>
      </c>
      <c r="G45" s="329">
        <v>996</v>
      </c>
      <c r="H45" s="329">
        <v>2621</v>
      </c>
      <c r="I45" s="329">
        <v>3</v>
      </c>
      <c r="J45" s="329">
        <v>62</v>
      </c>
      <c r="K45" s="329">
        <v>4003</v>
      </c>
      <c r="L45" s="329">
        <v>748</v>
      </c>
      <c r="M45" s="329">
        <v>2779</v>
      </c>
      <c r="N45" s="329">
        <v>12</v>
      </c>
      <c r="O45" s="329">
        <v>122</v>
      </c>
      <c r="P45" s="20"/>
    </row>
    <row r="46" spans="1:16" ht="12" customHeight="1">
      <c r="A46" s="15"/>
      <c r="B46" s="15">
        <v>39</v>
      </c>
      <c r="C46" s="15"/>
      <c r="D46" s="119"/>
      <c r="E46" s="252">
        <f>SUM(F46,K46)</f>
        <v>8253</v>
      </c>
      <c r="F46" s="329">
        <v>4162</v>
      </c>
      <c r="G46" s="329">
        <v>886</v>
      </c>
      <c r="H46" s="329">
        <v>2730</v>
      </c>
      <c r="I46" s="329">
        <v>1</v>
      </c>
      <c r="J46" s="329">
        <v>68</v>
      </c>
      <c r="K46" s="329">
        <v>4091</v>
      </c>
      <c r="L46" s="329">
        <v>792</v>
      </c>
      <c r="M46" s="329">
        <v>2852</v>
      </c>
      <c r="N46" s="329">
        <v>5</v>
      </c>
      <c r="O46" s="329">
        <v>118</v>
      </c>
      <c r="P46" s="20"/>
    </row>
    <row r="47" spans="1:16" ht="12" customHeight="1">
      <c r="A47" s="15"/>
      <c r="B47" s="15"/>
      <c r="C47" s="15"/>
      <c r="D47" s="119"/>
      <c r="E47" s="252"/>
      <c r="F47" s="252"/>
      <c r="G47" s="252"/>
      <c r="H47" s="252"/>
      <c r="I47" s="252"/>
      <c r="J47" s="252"/>
      <c r="K47" s="252"/>
      <c r="L47" s="252"/>
      <c r="M47" s="252"/>
      <c r="N47" s="252"/>
      <c r="O47" s="252"/>
      <c r="P47" s="20"/>
    </row>
    <row r="48" spans="1:30" ht="12" customHeight="1">
      <c r="A48" s="15">
        <v>40</v>
      </c>
      <c r="B48" s="17" t="s">
        <v>74</v>
      </c>
      <c r="C48" s="15">
        <v>44</v>
      </c>
      <c r="D48" s="119" t="s">
        <v>95</v>
      </c>
      <c r="E48" s="252">
        <f>SUM(F48,K48)</f>
        <v>43159</v>
      </c>
      <c r="F48" s="252">
        <f aca="true" t="shared" si="6" ref="F48:O48">SUM(F50:F54)</f>
        <v>21762</v>
      </c>
      <c r="G48" s="252">
        <f t="shared" si="6"/>
        <v>4723</v>
      </c>
      <c r="H48" s="252">
        <f t="shared" si="6"/>
        <v>14117</v>
      </c>
      <c r="I48" s="252">
        <f t="shared" si="6"/>
        <v>26</v>
      </c>
      <c r="J48" s="252">
        <f t="shared" si="6"/>
        <v>437</v>
      </c>
      <c r="K48" s="252">
        <f t="shared" si="6"/>
        <v>21397</v>
      </c>
      <c r="L48" s="252">
        <f t="shared" si="6"/>
        <v>3768</v>
      </c>
      <c r="M48" s="252">
        <f t="shared" si="6"/>
        <v>15093</v>
      </c>
      <c r="N48" s="252">
        <f t="shared" si="6"/>
        <v>63</v>
      </c>
      <c r="O48" s="252">
        <f t="shared" si="6"/>
        <v>875</v>
      </c>
      <c r="P48" s="20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</row>
    <row r="49" spans="1:16" ht="7.5" customHeight="1">
      <c r="A49" s="15"/>
      <c r="B49" s="15"/>
      <c r="C49" s="15"/>
      <c r="D49" s="119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2"/>
      <c r="P49" s="20"/>
    </row>
    <row r="50" spans="1:16" ht="12" customHeight="1">
      <c r="A50" s="15"/>
      <c r="B50" s="15">
        <v>40</v>
      </c>
      <c r="C50" s="15"/>
      <c r="D50" s="119"/>
      <c r="E50" s="252">
        <f>SUM(F50,K50)</f>
        <v>8248</v>
      </c>
      <c r="F50" s="329">
        <v>4119</v>
      </c>
      <c r="G50" s="329">
        <v>913</v>
      </c>
      <c r="H50" s="329">
        <v>2626</v>
      </c>
      <c r="I50" s="329">
        <v>5</v>
      </c>
      <c r="J50" s="329">
        <v>83</v>
      </c>
      <c r="K50" s="329">
        <v>4129</v>
      </c>
      <c r="L50" s="329">
        <v>725</v>
      </c>
      <c r="M50" s="329">
        <v>2915</v>
      </c>
      <c r="N50" s="329">
        <v>6</v>
      </c>
      <c r="O50" s="329">
        <v>159</v>
      </c>
      <c r="P50" s="20"/>
    </row>
    <row r="51" spans="1:16" ht="12" customHeight="1">
      <c r="A51" s="15"/>
      <c r="B51" s="15">
        <v>41</v>
      </c>
      <c r="C51" s="15"/>
      <c r="D51" s="119"/>
      <c r="E51" s="252">
        <f>SUM(F51,K51)</f>
        <v>8474</v>
      </c>
      <c r="F51" s="329">
        <v>4235</v>
      </c>
      <c r="G51" s="329">
        <v>919</v>
      </c>
      <c r="H51" s="329">
        <v>2769</v>
      </c>
      <c r="I51" s="329">
        <v>5</v>
      </c>
      <c r="J51" s="329">
        <v>71</v>
      </c>
      <c r="K51" s="329">
        <v>4239</v>
      </c>
      <c r="L51" s="329">
        <v>760</v>
      </c>
      <c r="M51" s="329">
        <v>2957</v>
      </c>
      <c r="N51" s="329">
        <v>12</v>
      </c>
      <c r="O51" s="329">
        <v>167</v>
      </c>
      <c r="P51" s="20"/>
    </row>
    <row r="52" spans="1:16" ht="12" customHeight="1">
      <c r="A52" s="15"/>
      <c r="B52" s="15">
        <v>42</v>
      </c>
      <c r="C52" s="15"/>
      <c r="D52" s="119"/>
      <c r="E52" s="252">
        <f>SUM(F52,K52)</f>
        <v>8713</v>
      </c>
      <c r="F52" s="329">
        <v>4382</v>
      </c>
      <c r="G52" s="329">
        <v>945</v>
      </c>
      <c r="H52" s="329">
        <v>2829</v>
      </c>
      <c r="I52" s="329">
        <v>6</v>
      </c>
      <c r="J52" s="329">
        <v>102</v>
      </c>
      <c r="K52" s="329">
        <v>4331</v>
      </c>
      <c r="L52" s="329">
        <v>770</v>
      </c>
      <c r="M52" s="329">
        <v>3061</v>
      </c>
      <c r="N52" s="329">
        <v>13</v>
      </c>
      <c r="O52" s="329">
        <v>148</v>
      </c>
      <c r="P52" s="20"/>
    </row>
    <row r="53" spans="1:16" ht="12" customHeight="1">
      <c r="A53" s="15"/>
      <c r="B53" s="15">
        <v>43</v>
      </c>
      <c r="C53" s="15"/>
      <c r="D53" s="119"/>
      <c r="E53" s="252">
        <f>SUM(F53,K53)</f>
        <v>8832</v>
      </c>
      <c r="F53" s="329">
        <v>4472</v>
      </c>
      <c r="G53" s="329">
        <v>944</v>
      </c>
      <c r="H53" s="329">
        <v>2941</v>
      </c>
      <c r="I53" s="329">
        <v>4</v>
      </c>
      <c r="J53" s="329">
        <v>79</v>
      </c>
      <c r="K53" s="329">
        <v>4360</v>
      </c>
      <c r="L53" s="329">
        <v>766</v>
      </c>
      <c r="M53" s="329">
        <v>3094</v>
      </c>
      <c r="N53" s="329">
        <v>14</v>
      </c>
      <c r="O53" s="329">
        <v>186</v>
      </c>
      <c r="P53" s="20"/>
    </row>
    <row r="54" spans="1:16" ht="12" customHeight="1">
      <c r="A54" s="15"/>
      <c r="B54" s="15">
        <v>44</v>
      </c>
      <c r="C54" s="15"/>
      <c r="D54" s="119"/>
      <c r="E54" s="252">
        <f>SUM(F54,K54)</f>
        <v>8892</v>
      </c>
      <c r="F54" s="329">
        <v>4554</v>
      </c>
      <c r="G54" s="329">
        <v>1002</v>
      </c>
      <c r="H54" s="329">
        <v>2952</v>
      </c>
      <c r="I54" s="329">
        <v>6</v>
      </c>
      <c r="J54" s="329">
        <v>102</v>
      </c>
      <c r="K54" s="329">
        <v>4338</v>
      </c>
      <c r="L54" s="329">
        <v>747</v>
      </c>
      <c r="M54" s="329">
        <v>3066</v>
      </c>
      <c r="N54" s="329">
        <v>18</v>
      </c>
      <c r="O54" s="329">
        <v>215</v>
      </c>
      <c r="P54" s="20"/>
    </row>
    <row r="55" spans="1:16" ht="12" customHeight="1">
      <c r="A55" s="15"/>
      <c r="B55" s="15"/>
      <c r="C55" s="15"/>
      <c r="D55" s="119"/>
      <c r="E55" s="252"/>
      <c r="F55" s="252"/>
      <c r="G55" s="252"/>
      <c r="H55" s="252"/>
      <c r="I55" s="252"/>
      <c r="J55" s="252"/>
      <c r="K55" s="252"/>
      <c r="L55" s="252"/>
      <c r="M55" s="252"/>
      <c r="N55" s="252"/>
      <c r="O55" s="252"/>
      <c r="P55" s="20"/>
    </row>
    <row r="56" spans="1:30" ht="12" customHeight="1">
      <c r="A56" s="15">
        <v>45</v>
      </c>
      <c r="B56" s="17" t="s">
        <v>74</v>
      </c>
      <c r="C56" s="15">
        <v>49</v>
      </c>
      <c r="D56" s="119" t="s">
        <v>95</v>
      </c>
      <c r="E56" s="252">
        <f>SUM(F56,K56)</f>
        <v>48613</v>
      </c>
      <c r="F56" s="252">
        <f aca="true" t="shared" si="7" ref="F56:O56">SUM(F58:F62)</f>
        <v>24557</v>
      </c>
      <c r="G56" s="252">
        <f t="shared" si="7"/>
        <v>5078</v>
      </c>
      <c r="H56" s="252">
        <f t="shared" si="7"/>
        <v>16095</v>
      </c>
      <c r="I56" s="252">
        <f t="shared" si="7"/>
        <v>55</v>
      </c>
      <c r="J56" s="252">
        <f t="shared" si="7"/>
        <v>708</v>
      </c>
      <c r="K56" s="252">
        <f t="shared" si="7"/>
        <v>24056</v>
      </c>
      <c r="L56" s="252">
        <f t="shared" si="7"/>
        <v>4073</v>
      </c>
      <c r="M56" s="252">
        <f t="shared" si="7"/>
        <v>16794</v>
      </c>
      <c r="N56" s="252">
        <f t="shared" si="7"/>
        <v>144</v>
      </c>
      <c r="O56" s="252">
        <f t="shared" si="7"/>
        <v>1323</v>
      </c>
      <c r="P56" s="20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</row>
    <row r="57" spans="1:16" ht="7.5" customHeight="1">
      <c r="A57" s="15"/>
      <c r="B57" s="15"/>
      <c r="C57" s="15"/>
      <c r="D57" s="119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0"/>
    </row>
    <row r="58" spans="1:16" ht="12" customHeight="1">
      <c r="A58" s="15"/>
      <c r="B58" s="15">
        <v>45</v>
      </c>
      <c r="C58" s="15"/>
      <c r="D58" s="119"/>
      <c r="E58" s="252">
        <f>SUM(F58,K58)</f>
        <v>9450</v>
      </c>
      <c r="F58" s="329">
        <v>4741</v>
      </c>
      <c r="G58" s="329">
        <v>1005</v>
      </c>
      <c r="H58" s="329">
        <v>3109</v>
      </c>
      <c r="I58" s="329">
        <v>12</v>
      </c>
      <c r="J58" s="329">
        <v>125</v>
      </c>
      <c r="K58" s="329">
        <v>4709</v>
      </c>
      <c r="L58" s="329">
        <v>773</v>
      </c>
      <c r="M58" s="329">
        <v>3328</v>
      </c>
      <c r="N58" s="329">
        <v>23</v>
      </c>
      <c r="O58" s="329">
        <v>240</v>
      </c>
      <c r="P58" s="20"/>
    </row>
    <row r="59" spans="1:16" ht="12" customHeight="1">
      <c r="A59" s="15"/>
      <c r="B59" s="15">
        <v>46</v>
      </c>
      <c r="C59" s="15"/>
      <c r="D59" s="119"/>
      <c r="E59" s="252">
        <f>SUM(F59,K59)</f>
        <v>9762</v>
      </c>
      <c r="F59" s="329">
        <v>4941</v>
      </c>
      <c r="G59" s="329">
        <v>1035</v>
      </c>
      <c r="H59" s="329">
        <v>3221</v>
      </c>
      <c r="I59" s="329">
        <v>12</v>
      </c>
      <c r="J59" s="329">
        <v>141</v>
      </c>
      <c r="K59" s="329">
        <v>4821</v>
      </c>
      <c r="L59" s="329">
        <v>827</v>
      </c>
      <c r="M59" s="329">
        <v>3383</v>
      </c>
      <c r="N59" s="329">
        <v>23</v>
      </c>
      <c r="O59" s="329">
        <v>252</v>
      </c>
      <c r="P59" s="20"/>
    </row>
    <row r="60" spans="1:16" ht="12" customHeight="1">
      <c r="A60" s="15"/>
      <c r="B60" s="15">
        <v>47</v>
      </c>
      <c r="C60" s="15"/>
      <c r="D60" s="119"/>
      <c r="E60" s="252">
        <f>SUM(F60,K60)</f>
        <v>10109</v>
      </c>
      <c r="F60" s="329">
        <v>5091</v>
      </c>
      <c r="G60" s="329">
        <v>1065</v>
      </c>
      <c r="H60" s="329">
        <v>3329</v>
      </c>
      <c r="I60" s="329">
        <v>10</v>
      </c>
      <c r="J60" s="329">
        <v>154</v>
      </c>
      <c r="K60" s="329">
        <v>5018</v>
      </c>
      <c r="L60" s="329">
        <v>869</v>
      </c>
      <c r="M60" s="329">
        <v>3492</v>
      </c>
      <c r="N60" s="329">
        <v>35</v>
      </c>
      <c r="O60" s="329">
        <v>279</v>
      </c>
      <c r="P60" s="20"/>
    </row>
    <row r="61" spans="1:16" ht="12" customHeight="1">
      <c r="A61" s="15"/>
      <c r="B61" s="15">
        <v>48</v>
      </c>
      <c r="C61" s="15"/>
      <c r="D61" s="119"/>
      <c r="E61" s="252">
        <f>SUM(F61,K61)</f>
        <v>9817</v>
      </c>
      <c r="F61" s="329">
        <v>4972</v>
      </c>
      <c r="G61" s="329">
        <v>1037</v>
      </c>
      <c r="H61" s="329">
        <v>3272</v>
      </c>
      <c r="I61" s="329">
        <v>7</v>
      </c>
      <c r="J61" s="329">
        <v>137</v>
      </c>
      <c r="K61" s="329">
        <v>4845</v>
      </c>
      <c r="L61" s="329">
        <v>823</v>
      </c>
      <c r="M61" s="329">
        <v>3395</v>
      </c>
      <c r="N61" s="329">
        <v>25</v>
      </c>
      <c r="O61" s="329">
        <v>254</v>
      </c>
      <c r="P61" s="20"/>
    </row>
    <row r="62" spans="1:16" ht="12" customHeight="1">
      <c r="A62" s="111"/>
      <c r="B62" s="111">
        <v>49</v>
      </c>
      <c r="C62" s="111"/>
      <c r="D62" s="128"/>
      <c r="E62" s="274">
        <f>SUM(F62,K62)</f>
        <v>9475</v>
      </c>
      <c r="F62" s="329">
        <v>4812</v>
      </c>
      <c r="G62" s="329">
        <v>936</v>
      </c>
      <c r="H62" s="329">
        <v>3164</v>
      </c>
      <c r="I62" s="329">
        <v>14</v>
      </c>
      <c r="J62" s="329">
        <v>151</v>
      </c>
      <c r="K62" s="329">
        <v>4663</v>
      </c>
      <c r="L62" s="329">
        <v>781</v>
      </c>
      <c r="M62" s="329">
        <v>3196</v>
      </c>
      <c r="N62" s="329">
        <v>38</v>
      </c>
      <c r="O62" s="329">
        <v>298</v>
      </c>
      <c r="P62" s="20"/>
    </row>
    <row r="63" spans="5:16" ht="12.75">
      <c r="E63" s="21"/>
      <c r="F63" s="331"/>
      <c r="G63" s="331"/>
      <c r="H63" s="331"/>
      <c r="I63" s="332"/>
      <c r="J63" s="332"/>
      <c r="K63" s="332"/>
      <c r="L63" s="332"/>
      <c r="M63" s="332"/>
      <c r="N63" s="332"/>
      <c r="O63" s="332"/>
      <c r="P63" s="20"/>
    </row>
    <row r="64" spans="5:16" ht="12.75">
      <c r="E64" s="21"/>
      <c r="F64" s="21"/>
      <c r="G64" s="21"/>
      <c r="H64" s="21"/>
      <c r="I64" s="16"/>
      <c r="J64" s="16"/>
      <c r="K64" s="16"/>
      <c r="L64" s="16"/>
      <c r="M64" s="16"/>
      <c r="N64" s="16"/>
      <c r="O64" s="16"/>
      <c r="P64" s="20"/>
    </row>
    <row r="65" spans="1:16" ht="12.75">
      <c r="A65" s="143"/>
      <c r="B65" s="135"/>
      <c r="C65" s="135"/>
      <c r="D65" s="20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20"/>
    </row>
    <row r="66" spans="1:16" ht="12.75">
      <c r="A66" s="134"/>
      <c r="B66" s="135"/>
      <c r="C66" s="135"/>
      <c r="D66" s="20"/>
      <c r="E66" s="16"/>
      <c r="F66" s="16"/>
      <c r="G66" s="16"/>
      <c r="H66" s="16"/>
      <c r="I66" s="447" t="s">
        <v>97</v>
      </c>
      <c r="J66" s="447"/>
      <c r="K66" s="16"/>
      <c r="L66" s="16"/>
      <c r="M66" s="16"/>
      <c r="N66" s="16"/>
      <c r="O66" s="16"/>
      <c r="P66" s="20"/>
    </row>
    <row r="67" spans="1:32" ht="12" customHeight="1">
      <c r="A67" s="145">
        <v>50</v>
      </c>
      <c r="B67" s="146" t="s">
        <v>98</v>
      </c>
      <c r="C67" s="145">
        <v>54</v>
      </c>
      <c r="D67" s="147" t="s">
        <v>73</v>
      </c>
      <c r="E67" s="275">
        <f>SUM(F67,K67)</f>
        <v>41154</v>
      </c>
      <c r="F67" s="275">
        <f aca="true" t="shared" si="8" ref="F67:O67">SUM(F69:F73)</f>
        <v>21451</v>
      </c>
      <c r="G67" s="275">
        <f t="shared" si="8"/>
        <v>4166</v>
      </c>
      <c r="H67" s="275">
        <f t="shared" si="8"/>
        <v>14212</v>
      </c>
      <c r="I67" s="275">
        <f t="shared" si="8"/>
        <v>96</v>
      </c>
      <c r="J67" s="275">
        <f t="shared" si="8"/>
        <v>794</v>
      </c>
      <c r="K67" s="275">
        <f t="shared" si="8"/>
        <v>19703</v>
      </c>
      <c r="L67" s="275">
        <f t="shared" si="8"/>
        <v>3330</v>
      </c>
      <c r="M67" s="275">
        <f t="shared" si="8"/>
        <v>13100</v>
      </c>
      <c r="N67" s="275">
        <f t="shared" si="8"/>
        <v>228</v>
      </c>
      <c r="O67" s="275">
        <f t="shared" si="8"/>
        <v>1493</v>
      </c>
      <c r="P67" s="20"/>
      <c r="T67" s="233"/>
      <c r="U67" s="233"/>
      <c r="V67" s="233"/>
      <c r="W67" s="233"/>
      <c r="X67" s="233"/>
      <c r="Y67" s="233"/>
      <c r="Z67" s="233"/>
      <c r="AA67" s="233"/>
      <c r="AB67" s="233"/>
      <c r="AC67" s="233"/>
      <c r="AD67" s="233"/>
      <c r="AE67" s="234"/>
      <c r="AF67" s="234"/>
    </row>
    <row r="68" spans="1:16" ht="7.5" customHeight="1">
      <c r="A68" s="15"/>
      <c r="B68" s="15"/>
      <c r="C68" s="15"/>
      <c r="D68" s="119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0"/>
    </row>
    <row r="69" spans="1:16" ht="12" customHeight="1">
      <c r="A69" s="15"/>
      <c r="B69" s="15">
        <v>50</v>
      </c>
      <c r="C69" s="15"/>
      <c r="D69" s="119"/>
      <c r="E69" s="251">
        <f>SUM(F69,K69)</f>
        <v>9332</v>
      </c>
      <c r="F69" s="329">
        <v>4800</v>
      </c>
      <c r="G69" s="329">
        <v>1001</v>
      </c>
      <c r="H69" s="329">
        <v>3121</v>
      </c>
      <c r="I69" s="329">
        <v>15</v>
      </c>
      <c r="J69" s="329">
        <v>172</v>
      </c>
      <c r="K69" s="329">
        <v>4532</v>
      </c>
      <c r="L69" s="329">
        <v>761</v>
      </c>
      <c r="M69" s="329">
        <v>3064</v>
      </c>
      <c r="N69" s="329">
        <v>34</v>
      </c>
      <c r="O69" s="329">
        <v>314</v>
      </c>
      <c r="P69" s="20"/>
    </row>
    <row r="70" spans="1:16" ht="12" customHeight="1">
      <c r="A70" s="15"/>
      <c r="B70" s="15">
        <v>51</v>
      </c>
      <c r="C70" s="15"/>
      <c r="D70" s="119"/>
      <c r="E70" s="251">
        <f>SUM(F70,K70)</f>
        <v>8835</v>
      </c>
      <c r="F70" s="329">
        <v>4584</v>
      </c>
      <c r="G70" s="329">
        <v>907</v>
      </c>
      <c r="H70" s="329">
        <v>3072</v>
      </c>
      <c r="I70" s="329">
        <v>12</v>
      </c>
      <c r="J70" s="329">
        <v>150</v>
      </c>
      <c r="K70" s="329">
        <v>4251</v>
      </c>
      <c r="L70" s="329">
        <v>716</v>
      </c>
      <c r="M70" s="329">
        <v>2895</v>
      </c>
      <c r="N70" s="329">
        <v>36</v>
      </c>
      <c r="O70" s="329">
        <v>279</v>
      </c>
      <c r="P70" s="20"/>
    </row>
    <row r="71" spans="1:16" ht="12" customHeight="1">
      <c r="A71" s="15"/>
      <c r="B71" s="15">
        <v>52</v>
      </c>
      <c r="C71" s="15"/>
      <c r="D71" s="119"/>
      <c r="E71" s="251">
        <f>SUM(F71,K71)</f>
        <v>8479</v>
      </c>
      <c r="F71" s="329">
        <v>4437</v>
      </c>
      <c r="G71" s="329">
        <v>822</v>
      </c>
      <c r="H71" s="329">
        <v>3003</v>
      </c>
      <c r="I71" s="329">
        <v>21</v>
      </c>
      <c r="J71" s="329">
        <v>131</v>
      </c>
      <c r="K71" s="329">
        <v>4042</v>
      </c>
      <c r="L71" s="329">
        <v>737</v>
      </c>
      <c r="M71" s="329">
        <v>2638</v>
      </c>
      <c r="N71" s="329">
        <v>55</v>
      </c>
      <c r="O71" s="329">
        <v>299</v>
      </c>
      <c r="P71" s="20"/>
    </row>
    <row r="72" spans="1:16" ht="12" customHeight="1">
      <c r="A72" s="15"/>
      <c r="B72" s="15">
        <v>53</v>
      </c>
      <c r="C72" s="15"/>
      <c r="D72" s="119"/>
      <c r="E72" s="251">
        <f>SUM(F72,K72)</f>
        <v>8040</v>
      </c>
      <c r="F72" s="329">
        <v>4209</v>
      </c>
      <c r="G72" s="329">
        <v>783</v>
      </c>
      <c r="H72" s="329">
        <v>2793</v>
      </c>
      <c r="I72" s="329">
        <v>27</v>
      </c>
      <c r="J72" s="329">
        <v>173</v>
      </c>
      <c r="K72" s="329">
        <v>3831</v>
      </c>
      <c r="L72" s="329">
        <v>623</v>
      </c>
      <c r="M72" s="329">
        <v>2543</v>
      </c>
      <c r="N72" s="329">
        <v>53</v>
      </c>
      <c r="O72" s="329">
        <v>319</v>
      </c>
      <c r="P72" s="20"/>
    </row>
    <row r="73" spans="1:16" ht="12" customHeight="1">
      <c r="A73" s="15"/>
      <c r="B73" s="15">
        <v>54</v>
      </c>
      <c r="C73" s="15"/>
      <c r="D73" s="119"/>
      <c r="E73" s="251">
        <f>SUM(F73,K73)</f>
        <v>6468</v>
      </c>
      <c r="F73" s="329">
        <v>3421</v>
      </c>
      <c r="G73" s="329">
        <v>653</v>
      </c>
      <c r="H73" s="329">
        <v>2223</v>
      </c>
      <c r="I73" s="329">
        <v>21</v>
      </c>
      <c r="J73" s="329">
        <v>168</v>
      </c>
      <c r="K73" s="329">
        <v>3047</v>
      </c>
      <c r="L73" s="329">
        <v>493</v>
      </c>
      <c r="M73" s="329">
        <v>1960</v>
      </c>
      <c r="N73" s="329">
        <v>50</v>
      </c>
      <c r="O73" s="329">
        <v>282</v>
      </c>
      <c r="P73" s="20"/>
    </row>
    <row r="74" spans="1:16" ht="12" customHeight="1">
      <c r="A74" s="15"/>
      <c r="B74" s="15"/>
      <c r="C74" s="15"/>
      <c r="D74" s="119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0"/>
    </row>
    <row r="75" spans="1:30" ht="12" customHeight="1">
      <c r="A75" s="15">
        <v>55</v>
      </c>
      <c r="B75" s="17" t="s">
        <v>74</v>
      </c>
      <c r="C75" s="15">
        <v>59</v>
      </c>
      <c r="D75" s="119" t="s">
        <v>95</v>
      </c>
      <c r="E75" s="251">
        <f>SUM(F75,K75)</f>
        <v>31655</v>
      </c>
      <c r="F75" s="251">
        <f aca="true" t="shared" si="9" ref="F75:O75">SUM(F77:F81)</f>
        <v>16592</v>
      </c>
      <c r="G75" s="251">
        <f t="shared" si="9"/>
        <v>2852</v>
      </c>
      <c r="H75" s="251">
        <f t="shared" si="9"/>
        <v>11177</v>
      </c>
      <c r="I75" s="251">
        <f t="shared" si="9"/>
        <v>114</v>
      </c>
      <c r="J75" s="251">
        <f t="shared" si="9"/>
        <v>863</v>
      </c>
      <c r="K75" s="251">
        <f t="shared" si="9"/>
        <v>15063</v>
      </c>
      <c r="L75" s="251">
        <f t="shared" si="9"/>
        <v>2253</v>
      </c>
      <c r="M75" s="251">
        <f t="shared" si="9"/>
        <v>9780</v>
      </c>
      <c r="N75" s="251">
        <f t="shared" si="9"/>
        <v>423</v>
      </c>
      <c r="O75" s="251">
        <f t="shared" si="9"/>
        <v>1482</v>
      </c>
      <c r="P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1:16" ht="7.5" customHeight="1">
      <c r="A76" s="15"/>
      <c r="B76" s="15"/>
      <c r="C76" s="15"/>
      <c r="D76" s="119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0"/>
    </row>
    <row r="77" spans="1:16" ht="12" customHeight="1">
      <c r="A77" s="15"/>
      <c r="B77" s="15">
        <v>55</v>
      </c>
      <c r="C77" s="15"/>
      <c r="D77" s="119"/>
      <c r="E77" s="251">
        <f>SUM(F77,K77)</f>
        <v>7395</v>
      </c>
      <c r="F77" s="329">
        <v>3901</v>
      </c>
      <c r="G77" s="329">
        <v>702</v>
      </c>
      <c r="H77" s="329">
        <v>2591</v>
      </c>
      <c r="I77" s="329">
        <v>18</v>
      </c>
      <c r="J77" s="329">
        <v>204</v>
      </c>
      <c r="K77" s="329">
        <v>3494</v>
      </c>
      <c r="L77" s="329">
        <v>569</v>
      </c>
      <c r="M77" s="329">
        <v>2216</v>
      </c>
      <c r="N77" s="329">
        <v>84</v>
      </c>
      <c r="O77" s="329">
        <v>318</v>
      </c>
      <c r="P77" s="20"/>
    </row>
    <row r="78" spans="1:16" ht="12" customHeight="1">
      <c r="A78" s="15"/>
      <c r="B78" s="15">
        <v>56</v>
      </c>
      <c r="C78" s="15"/>
      <c r="D78" s="119"/>
      <c r="E78" s="251">
        <f>SUM(F78,K78)</f>
        <v>6796</v>
      </c>
      <c r="F78" s="329">
        <v>3598</v>
      </c>
      <c r="G78" s="329">
        <v>639</v>
      </c>
      <c r="H78" s="329">
        <v>2457</v>
      </c>
      <c r="I78" s="329">
        <v>13</v>
      </c>
      <c r="J78" s="329">
        <v>169</v>
      </c>
      <c r="K78" s="329">
        <v>3198</v>
      </c>
      <c r="L78" s="329">
        <v>501</v>
      </c>
      <c r="M78" s="329">
        <v>2075</v>
      </c>
      <c r="N78" s="329">
        <v>89</v>
      </c>
      <c r="O78" s="329">
        <v>324</v>
      </c>
      <c r="P78" s="20"/>
    </row>
    <row r="79" spans="1:16" ht="12" customHeight="1">
      <c r="A79" s="15"/>
      <c r="B79" s="15">
        <v>57</v>
      </c>
      <c r="C79" s="15"/>
      <c r="D79" s="119"/>
      <c r="E79" s="251">
        <f>SUM(F79,K79)</f>
        <v>6087</v>
      </c>
      <c r="F79" s="329">
        <v>3155</v>
      </c>
      <c r="G79" s="329">
        <v>542</v>
      </c>
      <c r="H79" s="329">
        <v>2109</v>
      </c>
      <c r="I79" s="329">
        <v>27</v>
      </c>
      <c r="J79" s="329">
        <v>156</v>
      </c>
      <c r="K79" s="329">
        <v>2932</v>
      </c>
      <c r="L79" s="329">
        <v>404</v>
      </c>
      <c r="M79" s="329">
        <v>1947</v>
      </c>
      <c r="N79" s="329">
        <v>64</v>
      </c>
      <c r="O79" s="329">
        <v>282</v>
      </c>
      <c r="P79" s="20"/>
    </row>
    <row r="80" spans="1:16" ht="12" customHeight="1">
      <c r="A80" s="15"/>
      <c r="B80" s="15">
        <v>58</v>
      </c>
      <c r="C80" s="15"/>
      <c r="D80" s="119"/>
      <c r="E80" s="251">
        <f>SUM(F80,K80)</f>
        <v>5858</v>
      </c>
      <c r="F80" s="329">
        <v>3107</v>
      </c>
      <c r="G80" s="329">
        <v>522</v>
      </c>
      <c r="H80" s="329">
        <v>2076</v>
      </c>
      <c r="I80" s="329">
        <v>30</v>
      </c>
      <c r="J80" s="329">
        <v>167</v>
      </c>
      <c r="K80" s="329">
        <v>2751</v>
      </c>
      <c r="L80" s="329">
        <v>383</v>
      </c>
      <c r="M80" s="329">
        <v>1803</v>
      </c>
      <c r="N80" s="329">
        <v>90</v>
      </c>
      <c r="O80" s="329">
        <v>282</v>
      </c>
      <c r="P80" s="20"/>
    </row>
    <row r="81" spans="1:16" ht="12" customHeight="1">
      <c r="A81" s="15"/>
      <c r="B81" s="15">
        <v>59</v>
      </c>
      <c r="C81" s="15"/>
      <c r="D81" s="119"/>
      <c r="E81" s="251">
        <f>SUM(F81,K81)</f>
        <v>5519</v>
      </c>
      <c r="F81" s="329">
        <v>2831</v>
      </c>
      <c r="G81" s="329">
        <v>447</v>
      </c>
      <c r="H81" s="329">
        <v>1944</v>
      </c>
      <c r="I81" s="329">
        <v>26</v>
      </c>
      <c r="J81" s="329">
        <v>167</v>
      </c>
      <c r="K81" s="329">
        <v>2688</v>
      </c>
      <c r="L81" s="329">
        <v>396</v>
      </c>
      <c r="M81" s="329">
        <v>1739</v>
      </c>
      <c r="N81" s="329">
        <v>96</v>
      </c>
      <c r="O81" s="329">
        <v>276</v>
      </c>
      <c r="P81" s="20"/>
    </row>
    <row r="82" spans="1:16" ht="12" customHeight="1">
      <c r="A82" s="15"/>
      <c r="B82" s="15"/>
      <c r="C82" s="15"/>
      <c r="D82" s="119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0"/>
    </row>
    <row r="83" spans="1:30" ht="12" customHeight="1">
      <c r="A83" s="15">
        <v>60</v>
      </c>
      <c r="B83" s="17" t="s">
        <v>74</v>
      </c>
      <c r="C83" s="15">
        <v>64</v>
      </c>
      <c r="D83" s="119" t="s">
        <v>95</v>
      </c>
      <c r="E83" s="251">
        <f>SUM(F83,K83)</f>
        <v>24898</v>
      </c>
      <c r="F83" s="251">
        <f aca="true" t="shared" si="10" ref="F83:O83">SUM(F85:F89)</f>
        <v>12535</v>
      </c>
      <c r="G83" s="251">
        <f t="shared" si="10"/>
        <v>2048</v>
      </c>
      <c r="H83" s="251">
        <f t="shared" si="10"/>
        <v>8465</v>
      </c>
      <c r="I83" s="251">
        <f t="shared" si="10"/>
        <v>191</v>
      </c>
      <c r="J83" s="251">
        <f t="shared" si="10"/>
        <v>701</v>
      </c>
      <c r="K83" s="251">
        <f t="shared" si="10"/>
        <v>12363</v>
      </c>
      <c r="L83" s="251">
        <f t="shared" si="10"/>
        <v>1437</v>
      </c>
      <c r="M83" s="251">
        <f t="shared" si="10"/>
        <v>8095</v>
      </c>
      <c r="N83" s="251">
        <f t="shared" si="10"/>
        <v>747</v>
      </c>
      <c r="O83" s="251">
        <f t="shared" si="10"/>
        <v>1301</v>
      </c>
      <c r="P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1:16" ht="7.5" customHeight="1">
      <c r="A84" s="15"/>
      <c r="B84" s="15"/>
      <c r="C84" s="15"/>
      <c r="D84" s="119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0"/>
    </row>
    <row r="85" spans="1:16" ht="12" customHeight="1">
      <c r="A85" s="15"/>
      <c r="B85" s="15">
        <v>60</v>
      </c>
      <c r="C85" s="15"/>
      <c r="D85" s="119"/>
      <c r="E85" s="251">
        <f>SUM(F85,K85)</f>
        <v>5276</v>
      </c>
      <c r="F85" s="329">
        <v>2740</v>
      </c>
      <c r="G85" s="329">
        <v>484</v>
      </c>
      <c r="H85" s="329">
        <v>1853</v>
      </c>
      <c r="I85" s="329">
        <v>34</v>
      </c>
      <c r="J85" s="329">
        <v>137</v>
      </c>
      <c r="K85" s="329">
        <v>2536</v>
      </c>
      <c r="L85" s="329">
        <v>359</v>
      </c>
      <c r="M85" s="329">
        <v>1640</v>
      </c>
      <c r="N85" s="329">
        <v>121</v>
      </c>
      <c r="O85" s="329">
        <v>252</v>
      </c>
      <c r="P85" s="20"/>
    </row>
    <row r="86" spans="1:16" ht="12" customHeight="1">
      <c r="A86" s="15"/>
      <c r="B86" s="15">
        <v>61</v>
      </c>
      <c r="C86" s="15"/>
      <c r="D86" s="119"/>
      <c r="E86" s="251">
        <f>SUM(F86,K86)</f>
        <v>5118</v>
      </c>
      <c r="F86" s="329">
        <v>2594</v>
      </c>
      <c r="G86" s="329">
        <v>461</v>
      </c>
      <c r="H86" s="329">
        <v>1676</v>
      </c>
      <c r="I86" s="329">
        <v>31</v>
      </c>
      <c r="J86" s="329">
        <v>160</v>
      </c>
      <c r="K86" s="329">
        <v>2524</v>
      </c>
      <c r="L86" s="329">
        <v>300</v>
      </c>
      <c r="M86" s="329">
        <v>1632</v>
      </c>
      <c r="N86" s="329">
        <v>135</v>
      </c>
      <c r="O86" s="329">
        <v>276</v>
      </c>
      <c r="P86" s="20"/>
    </row>
    <row r="87" spans="1:16" ht="12" customHeight="1">
      <c r="A87" s="15"/>
      <c r="B87" s="15">
        <v>62</v>
      </c>
      <c r="C87" s="15"/>
      <c r="D87" s="119"/>
      <c r="E87" s="251">
        <f>SUM(F87,K87)</f>
        <v>5008</v>
      </c>
      <c r="F87" s="329">
        <v>2590</v>
      </c>
      <c r="G87" s="329">
        <v>381</v>
      </c>
      <c r="H87" s="329">
        <v>1776</v>
      </c>
      <c r="I87" s="329">
        <v>40</v>
      </c>
      <c r="J87" s="329">
        <v>157</v>
      </c>
      <c r="K87" s="329">
        <v>2418</v>
      </c>
      <c r="L87" s="329">
        <v>286</v>
      </c>
      <c r="M87" s="329">
        <v>1606</v>
      </c>
      <c r="N87" s="329">
        <v>136</v>
      </c>
      <c r="O87" s="329">
        <v>257</v>
      </c>
      <c r="P87" s="20"/>
    </row>
    <row r="88" spans="1:16" ht="12" customHeight="1">
      <c r="A88" s="15"/>
      <c r="B88" s="15">
        <v>63</v>
      </c>
      <c r="C88" s="15"/>
      <c r="D88" s="119"/>
      <c r="E88" s="251">
        <f>SUM(F88,K88)</f>
        <v>4730</v>
      </c>
      <c r="F88" s="329">
        <v>2330</v>
      </c>
      <c r="G88" s="329">
        <v>372</v>
      </c>
      <c r="H88" s="329">
        <v>1587</v>
      </c>
      <c r="I88" s="329">
        <v>43</v>
      </c>
      <c r="J88" s="329">
        <v>120</v>
      </c>
      <c r="K88" s="329">
        <v>2400</v>
      </c>
      <c r="L88" s="329">
        <v>250</v>
      </c>
      <c r="M88" s="329">
        <v>1578</v>
      </c>
      <c r="N88" s="329">
        <v>165</v>
      </c>
      <c r="O88" s="329">
        <v>260</v>
      </c>
      <c r="P88" s="20"/>
    </row>
    <row r="89" spans="1:16" ht="12" customHeight="1">
      <c r="A89" s="15"/>
      <c r="B89" s="15">
        <v>64</v>
      </c>
      <c r="C89" s="15"/>
      <c r="D89" s="119"/>
      <c r="E89" s="251">
        <f>SUM(F89,K89)</f>
        <v>4766</v>
      </c>
      <c r="F89" s="329">
        <v>2281</v>
      </c>
      <c r="G89" s="329">
        <v>350</v>
      </c>
      <c r="H89" s="329">
        <v>1573</v>
      </c>
      <c r="I89" s="329">
        <v>43</v>
      </c>
      <c r="J89" s="329">
        <v>127</v>
      </c>
      <c r="K89" s="329">
        <v>2485</v>
      </c>
      <c r="L89" s="329">
        <v>242</v>
      </c>
      <c r="M89" s="329">
        <v>1639</v>
      </c>
      <c r="N89" s="329">
        <v>190</v>
      </c>
      <c r="O89" s="329">
        <v>256</v>
      </c>
      <c r="P89" s="20"/>
    </row>
    <row r="90" spans="1:16" ht="12" customHeight="1">
      <c r="A90" s="15"/>
      <c r="B90" s="15"/>
      <c r="C90" s="15"/>
      <c r="D90" s="119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0"/>
    </row>
    <row r="91" spans="1:30" ht="12" customHeight="1">
      <c r="A91" s="15">
        <v>65</v>
      </c>
      <c r="B91" s="17" t="s">
        <v>74</v>
      </c>
      <c r="C91" s="15">
        <v>69</v>
      </c>
      <c r="D91" s="119" t="s">
        <v>95</v>
      </c>
      <c r="E91" s="251">
        <f>SUM(F91,K91)</f>
        <v>25615</v>
      </c>
      <c r="F91" s="251">
        <f aca="true" t="shared" si="11" ref="F91:O91">SUM(F93:F97)</f>
        <v>12527</v>
      </c>
      <c r="G91" s="251">
        <f t="shared" si="11"/>
        <v>1897</v>
      </c>
      <c r="H91" s="251">
        <f t="shared" si="11"/>
        <v>8461</v>
      </c>
      <c r="I91" s="251">
        <f t="shared" si="11"/>
        <v>323</v>
      </c>
      <c r="J91" s="251">
        <f t="shared" si="11"/>
        <v>740</v>
      </c>
      <c r="K91" s="251">
        <f t="shared" si="11"/>
        <v>13088</v>
      </c>
      <c r="L91" s="251">
        <f t="shared" si="11"/>
        <v>1251</v>
      </c>
      <c r="M91" s="251">
        <f t="shared" si="11"/>
        <v>8368</v>
      </c>
      <c r="N91" s="251">
        <f t="shared" si="11"/>
        <v>1393</v>
      </c>
      <c r="O91" s="251">
        <f t="shared" si="11"/>
        <v>1364</v>
      </c>
      <c r="P91" s="20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1:16" ht="7.5" customHeight="1">
      <c r="A92" s="15"/>
      <c r="B92" s="15"/>
      <c r="C92" s="15"/>
      <c r="D92" s="119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0"/>
    </row>
    <row r="93" spans="1:16" ht="12" customHeight="1">
      <c r="A93" s="15"/>
      <c r="B93" s="15">
        <v>65</v>
      </c>
      <c r="C93" s="15"/>
      <c r="D93" s="119"/>
      <c r="E93" s="251">
        <f>SUM(F93,K93)</f>
        <v>4795</v>
      </c>
      <c r="F93" s="329">
        <v>2352</v>
      </c>
      <c r="G93" s="329">
        <v>374</v>
      </c>
      <c r="H93" s="329">
        <v>1599</v>
      </c>
      <c r="I93" s="329">
        <v>41</v>
      </c>
      <c r="J93" s="329">
        <v>142</v>
      </c>
      <c r="K93" s="329">
        <v>2443</v>
      </c>
      <c r="L93" s="329">
        <v>269</v>
      </c>
      <c r="M93" s="329">
        <v>1592</v>
      </c>
      <c r="N93" s="329">
        <v>198</v>
      </c>
      <c r="O93" s="329">
        <v>248</v>
      </c>
      <c r="P93" s="20"/>
    </row>
    <row r="94" spans="1:16" ht="12" customHeight="1">
      <c r="A94" s="15"/>
      <c r="B94" s="15">
        <v>66</v>
      </c>
      <c r="C94" s="15"/>
      <c r="D94" s="119"/>
      <c r="E94" s="251">
        <f>SUM(F94,K94)</f>
        <v>4863</v>
      </c>
      <c r="F94" s="329">
        <v>2353</v>
      </c>
      <c r="G94" s="329">
        <v>370</v>
      </c>
      <c r="H94" s="329">
        <v>1596</v>
      </c>
      <c r="I94" s="329">
        <v>52</v>
      </c>
      <c r="J94" s="329">
        <v>131</v>
      </c>
      <c r="K94" s="329">
        <v>2510</v>
      </c>
      <c r="L94" s="329">
        <v>248</v>
      </c>
      <c r="M94" s="329">
        <v>1593</v>
      </c>
      <c r="N94" s="329">
        <v>254</v>
      </c>
      <c r="O94" s="329">
        <v>276</v>
      </c>
      <c r="P94" s="20"/>
    </row>
    <row r="95" spans="1:16" ht="12" customHeight="1">
      <c r="A95" s="15"/>
      <c r="B95" s="15">
        <v>67</v>
      </c>
      <c r="C95" s="15"/>
      <c r="D95" s="119"/>
      <c r="E95" s="251">
        <f>SUM(F95,K95)</f>
        <v>5058</v>
      </c>
      <c r="F95" s="329">
        <v>2460</v>
      </c>
      <c r="G95" s="329">
        <v>367</v>
      </c>
      <c r="H95" s="329">
        <v>1663</v>
      </c>
      <c r="I95" s="329">
        <v>69</v>
      </c>
      <c r="J95" s="329">
        <v>145</v>
      </c>
      <c r="K95" s="329">
        <v>2598</v>
      </c>
      <c r="L95" s="329">
        <v>250</v>
      </c>
      <c r="M95" s="329">
        <v>1665</v>
      </c>
      <c r="N95" s="329">
        <v>279</v>
      </c>
      <c r="O95" s="329">
        <v>260</v>
      </c>
      <c r="P95" s="20"/>
    </row>
    <row r="96" spans="1:16" ht="12" customHeight="1">
      <c r="A96" s="15"/>
      <c r="B96" s="15">
        <v>68</v>
      </c>
      <c r="C96" s="15"/>
      <c r="D96" s="119"/>
      <c r="E96" s="251">
        <f>SUM(F96,K96)</f>
        <v>5312</v>
      </c>
      <c r="F96" s="329">
        <v>2601</v>
      </c>
      <c r="G96" s="329">
        <v>412</v>
      </c>
      <c r="H96" s="329">
        <v>1729</v>
      </c>
      <c r="I96" s="329">
        <v>86</v>
      </c>
      <c r="J96" s="329">
        <v>139</v>
      </c>
      <c r="K96" s="329">
        <v>2711</v>
      </c>
      <c r="L96" s="329">
        <v>238</v>
      </c>
      <c r="M96" s="329">
        <v>1743</v>
      </c>
      <c r="N96" s="329">
        <v>292</v>
      </c>
      <c r="O96" s="329">
        <v>294</v>
      </c>
      <c r="P96" s="20"/>
    </row>
    <row r="97" spans="1:16" ht="12" customHeight="1">
      <c r="A97" s="15"/>
      <c r="B97" s="15">
        <v>69</v>
      </c>
      <c r="C97" s="15"/>
      <c r="D97" s="119"/>
      <c r="E97" s="251">
        <f>SUM(F97,K97)</f>
        <v>5587</v>
      </c>
      <c r="F97" s="329">
        <v>2761</v>
      </c>
      <c r="G97" s="329">
        <v>374</v>
      </c>
      <c r="H97" s="329">
        <v>1874</v>
      </c>
      <c r="I97" s="329">
        <v>75</v>
      </c>
      <c r="J97" s="329">
        <v>183</v>
      </c>
      <c r="K97" s="329">
        <v>2826</v>
      </c>
      <c r="L97" s="329">
        <v>246</v>
      </c>
      <c r="M97" s="329">
        <v>1775</v>
      </c>
      <c r="N97" s="329">
        <v>370</v>
      </c>
      <c r="O97" s="329">
        <v>286</v>
      </c>
      <c r="P97" s="20"/>
    </row>
    <row r="98" spans="1:16" ht="12" customHeight="1">
      <c r="A98" s="15"/>
      <c r="B98" s="15"/>
      <c r="C98" s="15"/>
      <c r="D98" s="119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0"/>
    </row>
    <row r="99" spans="1:30" ht="12" customHeight="1">
      <c r="A99" s="15">
        <v>70</v>
      </c>
      <c r="B99" s="17" t="s">
        <v>74</v>
      </c>
      <c r="C99" s="15">
        <v>74</v>
      </c>
      <c r="D99" s="119" t="s">
        <v>95</v>
      </c>
      <c r="E99" s="251">
        <f>SUM(F99,K99)</f>
        <v>29728</v>
      </c>
      <c r="F99" s="251">
        <f aca="true" t="shared" si="12" ref="F99:O99">SUM(F101:F105)</f>
        <v>14009</v>
      </c>
      <c r="G99" s="251">
        <f t="shared" si="12"/>
        <v>1692</v>
      </c>
      <c r="H99" s="251">
        <f t="shared" si="12"/>
        <v>9749</v>
      </c>
      <c r="I99" s="251">
        <f t="shared" si="12"/>
        <v>642</v>
      </c>
      <c r="J99" s="251">
        <f t="shared" si="12"/>
        <v>800</v>
      </c>
      <c r="K99" s="251">
        <f t="shared" si="12"/>
        <v>15719</v>
      </c>
      <c r="L99" s="251">
        <f t="shared" si="12"/>
        <v>1360</v>
      </c>
      <c r="M99" s="251">
        <f t="shared" si="12"/>
        <v>9121</v>
      </c>
      <c r="N99" s="251">
        <f t="shared" si="12"/>
        <v>2721</v>
      </c>
      <c r="O99" s="251">
        <f t="shared" si="12"/>
        <v>1579</v>
      </c>
      <c r="P99" s="20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1:16" ht="7.5" customHeight="1">
      <c r="A100" s="15"/>
      <c r="B100" s="15"/>
      <c r="C100" s="15"/>
      <c r="D100" s="119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0"/>
    </row>
    <row r="101" spans="1:16" ht="12" customHeight="1">
      <c r="A101" s="15"/>
      <c r="B101" s="15">
        <v>70</v>
      </c>
      <c r="C101" s="15"/>
      <c r="D101" s="119"/>
      <c r="E101" s="251">
        <f>SUM(F101,K101)</f>
        <v>6160</v>
      </c>
      <c r="F101" s="329">
        <v>2911</v>
      </c>
      <c r="G101" s="329">
        <v>432</v>
      </c>
      <c r="H101" s="329">
        <v>1950</v>
      </c>
      <c r="I101" s="329">
        <v>121</v>
      </c>
      <c r="J101" s="329">
        <v>180</v>
      </c>
      <c r="K101" s="329">
        <v>3249</v>
      </c>
      <c r="L101" s="329">
        <v>304</v>
      </c>
      <c r="M101" s="329">
        <v>1947</v>
      </c>
      <c r="N101" s="329">
        <v>509</v>
      </c>
      <c r="O101" s="329">
        <v>324</v>
      </c>
      <c r="P101" s="20"/>
    </row>
    <row r="102" spans="1:16" ht="12" customHeight="1">
      <c r="A102" s="15"/>
      <c r="B102" s="15">
        <v>71</v>
      </c>
      <c r="C102" s="15"/>
      <c r="D102" s="119"/>
      <c r="E102" s="251">
        <f>SUM(F102,K102)</f>
        <v>6632</v>
      </c>
      <c r="F102" s="329">
        <v>3186</v>
      </c>
      <c r="G102" s="329">
        <v>380</v>
      </c>
      <c r="H102" s="329">
        <v>2229</v>
      </c>
      <c r="I102" s="329">
        <v>126</v>
      </c>
      <c r="J102" s="329">
        <v>195</v>
      </c>
      <c r="K102" s="329">
        <v>3446</v>
      </c>
      <c r="L102" s="329">
        <v>294</v>
      </c>
      <c r="M102" s="329">
        <v>2038</v>
      </c>
      <c r="N102" s="329">
        <v>560</v>
      </c>
      <c r="O102" s="329">
        <v>350</v>
      </c>
      <c r="P102" s="20"/>
    </row>
    <row r="103" spans="1:16" ht="12" customHeight="1">
      <c r="A103" s="15"/>
      <c r="B103" s="15">
        <v>72</v>
      </c>
      <c r="C103" s="15"/>
      <c r="D103" s="119"/>
      <c r="E103" s="251">
        <f>SUM(F103,K103)</f>
        <v>6899</v>
      </c>
      <c r="F103" s="329">
        <v>3222</v>
      </c>
      <c r="G103" s="329">
        <v>383</v>
      </c>
      <c r="H103" s="329">
        <v>2215</v>
      </c>
      <c r="I103" s="329">
        <v>165</v>
      </c>
      <c r="J103" s="329">
        <v>189</v>
      </c>
      <c r="K103" s="329">
        <v>3677</v>
      </c>
      <c r="L103" s="329">
        <v>314</v>
      </c>
      <c r="M103" s="329">
        <v>2177</v>
      </c>
      <c r="N103" s="329">
        <v>596</v>
      </c>
      <c r="O103" s="329">
        <v>366</v>
      </c>
      <c r="P103" s="20"/>
    </row>
    <row r="104" spans="1:16" ht="12" customHeight="1">
      <c r="A104" s="15"/>
      <c r="B104" s="15">
        <v>73</v>
      </c>
      <c r="C104" s="15"/>
      <c r="D104" s="119"/>
      <c r="E104" s="251">
        <f>SUM(F104,K104)</f>
        <v>6318</v>
      </c>
      <c r="F104" s="329">
        <v>2974</v>
      </c>
      <c r="G104" s="329">
        <v>327</v>
      </c>
      <c r="H104" s="329">
        <v>2113</v>
      </c>
      <c r="I104" s="329">
        <v>148</v>
      </c>
      <c r="J104" s="329">
        <v>161</v>
      </c>
      <c r="K104" s="329">
        <v>3344</v>
      </c>
      <c r="L104" s="329">
        <v>277</v>
      </c>
      <c r="M104" s="329">
        <v>1859</v>
      </c>
      <c r="N104" s="329">
        <v>631</v>
      </c>
      <c r="O104" s="329">
        <v>363</v>
      </c>
      <c r="P104" s="20"/>
    </row>
    <row r="105" spans="1:16" ht="12" customHeight="1">
      <c r="A105" s="15"/>
      <c r="B105" s="15">
        <v>74</v>
      </c>
      <c r="C105" s="15"/>
      <c r="D105" s="119"/>
      <c r="E105" s="251">
        <f>SUM(F105,K105)</f>
        <v>3719</v>
      </c>
      <c r="F105" s="329">
        <v>1716</v>
      </c>
      <c r="G105" s="329">
        <v>170</v>
      </c>
      <c r="H105" s="329">
        <v>1242</v>
      </c>
      <c r="I105" s="329">
        <v>82</v>
      </c>
      <c r="J105" s="329">
        <v>75</v>
      </c>
      <c r="K105" s="329">
        <v>2003</v>
      </c>
      <c r="L105" s="329">
        <v>171</v>
      </c>
      <c r="M105" s="329">
        <v>1100</v>
      </c>
      <c r="N105" s="329">
        <v>425</v>
      </c>
      <c r="O105" s="329">
        <v>176</v>
      </c>
      <c r="P105" s="20"/>
    </row>
    <row r="106" spans="1:30" ht="12" customHeight="1">
      <c r="A106" s="15"/>
      <c r="B106" s="15"/>
      <c r="C106" s="15"/>
      <c r="D106" s="119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0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1:16" ht="12" customHeight="1">
      <c r="A107" s="15">
        <v>75</v>
      </c>
      <c r="B107" s="17" t="s">
        <v>74</v>
      </c>
      <c r="C107" s="15">
        <v>79</v>
      </c>
      <c r="D107" s="119" t="s">
        <v>95</v>
      </c>
      <c r="E107" s="251">
        <f>SUM(F107,K107)</f>
        <v>22997</v>
      </c>
      <c r="F107" s="251">
        <f aca="true" t="shared" si="13" ref="F107:O107">SUM(F109:F113)</f>
        <v>10117</v>
      </c>
      <c r="G107" s="251">
        <f t="shared" si="13"/>
        <v>729</v>
      </c>
      <c r="H107" s="251">
        <f t="shared" si="13"/>
        <v>7316</v>
      </c>
      <c r="I107" s="251">
        <f t="shared" si="13"/>
        <v>726</v>
      </c>
      <c r="J107" s="251">
        <f t="shared" si="13"/>
        <v>522</v>
      </c>
      <c r="K107" s="251">
        <f t="shared" si="13"/>
        <v>12880</v>
      </c>
      <c r="L107" s="251">
        <f t="shared" si="13"/>
        <v>892</v>
      </c>
      <c r="M107" s="251">
        <f t="shared" si="13"/>
        <v>6251</v>
      </c>
      <c r="N107" s="251">
        <f t="shared" si="13"/>
        <v>3652</v>
      </c>
      <c r="O107" s="251">
        <f t="shared" si="13"/>
        <v>964</v>
      </c>
      <c r="P107" s="20"/>
    </row>
    <row r="108" spans="1:16" ht="7.5" customHeight="1">
      <c r="A108" s="15"/>
      <c r="B108" s="15"/>
      <c r="C108" s="15"/>
      <c r="D108" s="119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0"/>
    </row>
    <row r="109" spans="1:16" ht="12" customHeight="1">
      <c r="A109" s="15"/>
      <c r="B109" s="15">
        <v>75</v>
      </c>
      <c r="C109" s="15"/>
      <c r="D109" s="119"/>
      <c r="E109" s="251">
        <f>SUM(F109,K109)</f>
        <v>4019</v>
      </c>
      <c r="F109" s="329">
        <v>1825</v>
      </c>
      <c r="G109" s="329">
        <v>164</v>
      </c>
      <c r="H109" s="329">
        <v>1293</v>
      </c>
      <c r="I109" s="329">
        <v>102</v>
      </c>
      <c r="J109" s="329">
        <v>104</v>
      </c>
      <c r="K109" s="329">
        <v>2194</v>
      </c>
      <c r="L109" s="329">
        <v>180</v>
      </c>
      <c r="M109" s="329">
        <v>1182</v>
      </c>
      <c r="N109" s="329">
        <v>493</v>
      </c>
      <c r="O109" s="329">
        <v>158</v>
      </c>
      <c r="P109" s="20"/>
    </row>
    <row r="110" spans="1:16" ht="12" customHeight="1">
      <c r="A110" s="15"/>
      <c r="B110" s="15">
        <v>76</v>
      </c>
      <c r="C110" s="15"/>
      <c r="D110" s="119"/>
      <c r="E110" s="251">
        <f>SUM(F110,K110)</f>
        <v>4926</v>
      </c>
      <c r="F110" s="329">
        <v>2194</v>
      </c>
      <c r="G110" s="329">
        <v>180</v>
      </c>
      <c r="H110" s="329">
        <v>1559</v>
      </c>
      <c r="I110" s="329">
        <v>164</v>
      </c>
      <c r="J110" s="329">
        <v>107</v>
      </c>
      <c r="K110" s="329">
        <v>2732</v>
      </c>
      <c r="L110" s="329">
        <v>188</v>
      </c>
      <c r="M110" s="329">
        <v>1418</v>
      </c>
      <c r="N110" s="329">
        <v>692</v>
      </c>
      <c r="O110" s="329">
        <v>226</v>
      </c>
      <c r="P110" s="20"/>
    </row>
    <row r="111" spans="1:16" ht="12" customHeight="1">
      <c r="A111" s="15"/>
      <c r="B111" s="15">
        <v>77</v>
      </c>
      <c r="C111" s="15"/>
      <c r="D111" s="119"/>
      <c r="E111" s="251">
        <f>SUM(F111,K111)</f>
        <v>4775</v>
      </c>
      <c r="F111" s="329">
        <v>2116</v>
      </c>
      <c r="G111" s="329">
        <v>163</v>
      </c>
      <c r="H111" s="329">
        <v>1536</v>
      </c>
      <c r="I111" s="329">
        <v>156</v>
      </c>
      <c r="J111" s="329">
        <v>101</v>
      </c>
      <c r="K111" s="329">
        <v>2659</v>
      </c>
      <c r="L111" s="329">
        <v>167</v>
      </c>
      <c r="M111" s="329">
        <v>1301</v>
      </c>
      <c r="N111" s="329">
        <v>767</v>
      </c>
      <c r="O111" s="329">
        <v>199</v>
      </c>
      <c r="P111" s="20"/>
    </row>
    <row r="112" spans="1:16" ht="12" customHeight="1">
      <c r="A112" s="15"/>
      <c r="B112" s="15">
        <v>78</v>
      </c>
      <c r="C112" s="15"/>
      <c r="D112" s="119"/>
      <c r="E112" s="251">
        <f>SUM(F112,K112)</f>
        <v>4756</v>
      </c>
      <c r="F112" s="329">
        <v>2002</v>
      </c>
      <c r="G112" s="329">
        <v>122</v>
      </c>
      <c r="H112" s="329">
        <v>1472</v>
      </c>
      <c r="I112" s="329">
        <v>142</v>
      </c>
      <c r="J112" s="329">
        <v>109</v>
      </c>
      <c r="K112" s="329">
        <v>2754</v>
      </c>
      <c r="L112" s="329">
        <v>185</v>
      </c>
      <c r="M112" s="329">
        <v>1249</v>
      </c>
      <c r="N112" s="329">
        <v>865</v>
      </c>
      <c r="O112" s="329">
        <v>199</v>
      </c>
      <c r="P112" s="20"/>
    </row>
    <row r="113" spans="1:16" ht="12" customHeight="1">
      <c r="A113" s="15"/>
      <c r="B113" s="15">
        <v>79</v>
      </c>
      <c r="C113" s="15"/>
      <c r="D113" s="119"/>
      <c r="E113" s="251">
        <f>SUM(F113,K113)</f>
        <v>4521</v>
      </c>
      <c r="F113" s="329">
        <v>1980</v>
      </c>
      <c r="G113" s="329">
        <v>100</v>
      </c>
      <c r="H113" s="329">
        <v>1456</v>
      </c>
      <c r="I113" s="329">
        <v>162</v>
      </c>
      <c r="J113" s="329">
        <v>101</v>
      </c>
      <c r="K113" s="329">
        <v>2541</v>
      </c>
      <c r="L113" s="329">
        <v>172</v>
      </c>
      <c r="M113" s="329">
        <v>1101</v>
      </c>
      <c r="N113" s="329">
        <v>835</v>
      </c>
      <c r="O113" s="329">
        <v>182</v>
      </c>
      <c r="P113" s="20"/>
    </row>
    <row r="114" spans="1:16" ht="12" customHeight="1">
      <c r="A114" s="15"/>
      <c r="B114" s="15"/>
      <c r="C114" s="15"/>
      <c r="D114" s="119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0"/>
    </row>
    <row r="115" spans="1:30" ht="12" customHeight="1">
      <c r="A115" s="15">
        <v>80</v>
      </c>
      <c r="B115" s="17" t="s">
        <v>74</v>
      </c>
      <c r="C115" s="15">
        <v>84</v>
      </c>
      <c r="D115" s="119" t="s">
        <v>95</v>
      </c>
      <c r="E115" s="251">
        <f>SUM(F115,K115)</f>
        <v>16699</v>
      </c>
      <c r="F115" s="251">
        <f aca="true" t="shared" si="14" ref="F115:O115">SUM(F117:F121)</f>
        <v>6783</v>
      </c>
      <c r="G115" s="251">
        <f t="shared" si="14"/>
        <v>260</v>
      </c>
      <c r="H115" s="251">
        <f t="shared" si="14"/>
        <v>4963</v>
      </c>
      <c r="I115" s="251">
        <f t="shared" si="14"/>
        <v>732</v>
      </c>
      <c r="J115" s="251">
        <f t="shared" si="14"/>
        <v>256</v>
      </c>
      <c r="K115" s="251">
        <f t="shared" si="14"/>
        <v>9916</v>
      </c>
      <c r="L115" s="251">
        <f t="shared" si="14"/>
        <v>529</v>
      </c>
      <c r="M115" s="251">
        <f t="shared" si="14"/>
        <v>3503</v>
      </c>
      <c r="N115" s="251">
        <f t="shared" si="14"/>
        <v>4097</v>
      </c>
      <c r="O115" s="251">
        <f t="shared" si="14"/>
        <v>548</v>
      </c>
      <c r="P115" s="20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1:16" ht="7.5" customHeight="1">
      <c r="A116" s="15"/>
      <c r="B116" s="15"/>
      <c r="C116" s="15"/>
      <c r="D116" s="119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0"/>
    </row>
    <row r="117" spans="1:16" ht="12" customHeight="1">
      <c r="A117" s="15"/>
      <c r="B117" s="15">
        <v>80</v>
      </c>
      <c r="C117" s="15"/>
      <c r="D117" s="119"/>
      <c r="E117" s="251">
        <f>SUM(F117,K117)</f>
        <v>4087</v>
      </c>
      <c r="F117" s="329">
        <v>1744</v>
      </c>
      <c r="G117" s="329">
        <v>90</v>
      </c>
      <c r="H117" s="329">
        <v>1274</v>
      </c>
      <c r="I117" s="329">
        <v>166</v>
      </c>
      <c r="J117" s="329">
        <v>66</v>
      </c>
      <c r="K117" s="329">
        <v>2343</v>
      </c>
      <c r="L117" s="329">
        <v>138</v>
      </c>
      <c r="M117" s="329">
        <v>967</v>
      </c>
      <c r="N117" s="329">
        <v>848</v>
      </c>
      <c r="O117" s="329">
        <v>153</v>
      </c>
      <c r="P117" s="20"/>
    </row>
    <row r="118" spans="1:16" ht="12" customHeight="1">
      <c r="A118" s="15"/>
      <c r="B118" s="15">
        <v>81</v>
      </c>
      <c r="C118" s="15"/>
      <c r="D118" s="119"/>
      <c r="E118" s="251">
        <f>SUM(F118,K118)</f>
        <v>3197</v>
      </c>
      <c r="F118" s="329">
        <v>1314</v>
      </c>
      <c r="G118" s="329">
        <v>63</v>
      </c>
      <c r="H118" s="329">
        <v>951</v>
      </c>
      <c r="I118" s="329">
        <v>130</v>
      </c>
      <c r="J118" s="329">
        <v>60</v>
      </c>
      <c r="K118" s="329">
        <v>1883</v>
      </c>
      <c r="L118" s="329">
        <v>78</v>
      </c>
      <c r="M118" s="329">
        <v>733</v>
      </c>
      <c r="N118" s="329">
        <v>736</v>
      </c>
      <c r="O118" s="329">
        <v>114</v>
      </c>
      <c r="P118" s="20"/>
    </row>
    <row r="119" spans="1:16" ht="12" customHeight="1">
      <c r="A119" s="15"/>
      <c r="B119" s="15">
        <v>82</v>
      </c>
      <c r="C119" s="15"/>
      <c r="D119" s="119"/>
      <c r="E119" s="251">
        <f>SUM(F119,K119)</f>
        <v>3322</v>
      </c>
      <c r="F119" s="329">
        <v>1339</v>
      </c>
      <c r="G119" s="329">
        <v>42</v>
      </c>
      <c r="H119" s="329">
        <v>999</v>
      </c>
      <c r="I119" s="329">
        <v>146</v>
      </c>
      <c r="J119" s="329">
        <v>55</v>
      </c>
      <c r="K119" s="329">
        <v>1983</v>
      </c>
      <c r="L119" s="329">
        <v>102</v>
      </c>
      <c r="M119" s="329">
        <v>691</v>
      </c>
      <c r="N119" s="329">
        <v>826</v>
      </c>
      <c r="O119" s="329">
        <v>110</v>
      </c>
      <c r="P119" s="20"/>
    </row>
    <row r="120" spans="1:16" ht="12" customHeight="1">
      <c r="A120" s="15"/>
      <c r="B120" s="15">
        <v>83</v>
      </c>
      <c r="C120" s="15"/>
      <c r="D120" s="119"/>
      <c r="E120" s="251">
        <f>SUM(F120,K120)</f>
        <v>3144</v>
      </c>
      <c r="F120" s="329">
        <v>1236</v>
      </c>
      <c r="G120" s="329">
        <v>37</v>
      </c>
      <c r="H120" s="329">
        <v>912</v>
      </c>
      <c r="I120" s="329">
        <v>134</v>
      </c>
      <c r="J120" s="329">
        <v>42</v>
      </c>
      <c r="K120" s="329">
        <v>1908</v>
      </c>
      <c r="L120" s="329">
        <v>104</v>
      </c>
      <c r="M120" s="329">
        <v>609</v>
      </c>
      <c r="N120" s="329">
        <v>833</v>
      </c>
      <c r="O120" s="329">
        <v>94</v>
      </c>
      <c r="P120" s="20"/>
    </row>
    <row r="121" spans="1:16" ht="12" customHeight="1">
      <c r="A121" s="15"/>
      <c r="B121" s="15">
        <v>84</v>
      </c>
      <c r="C121" s="15"/>
      <c r="D121" s="119"/>
      <c r="E121" s="251">
        <f>SUM(F121,K121)</f>
        <v>2949</v>
      </c>
      <c r="F121" s="329">
        <v>1150</v>
      </c>
      <c r="G121" s="329">
        <v>28</v>
      </c>
      <c r="H121" s="329">
        <v>827</v>
      </c>
      <c r="I121" s="329">
        <v>156</v>
      </c>
      <c r="J121" s="329">
        <v>33</v>
      </c>
      <c r="K121" s="329">
        <v>1799</v>
      </c>
      <c r="L121" s="329">
        <v>107</v>
      </c>
      <c r="M121" s="329">
        <v>503</v>
      </c>
      <c r="N121" s="329">
        <v>854</v>
      </c>
      <c r="O121" s="329">
        <v>77</v>
      </c>
      <c r="P121" s="20"/>
    </row>
    <row r="122" spans="1:16" ht="12" customHeight="1">
      <c r="A122" s="15"/>
      <c r="B122" s="15"/>
      <c r="C122" s="15"/>
      <c r="D122" s="119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0"/>
    </row>
    <row r="123" spans="1:30" ht="12" customHeight="1">
      <c r="A123" s="435" t="s">
        <v>99</v>
      </c>
      <c r="B123" s="440"/>
      <c r="C123" s="440"/>
      <c r="D123" s="441"/>
      <c r="E123" s="276">
        <f>SUM(F123,K123)</f>
        <v>14963</v>
      </c>
      <c r="F123" s="276">
        <v>4742</v>
      </c>
      <c r="G123" s="276">
        <v>101</v>
      </c>
      <c r="H123" s="276">
        <v>3149</v>
      </c>
      <c r="I123" s="276">
        <v>961</v>
      </c>
      <c r="J123" s="276">
        <v>100</v>
      </c>
      <c r="K123" s="276">
        <v>10221</v>
      </c>
      <c r="L123" s="276">
        <v>495</v>
      </c>
      <c r="M123" s="276">
        <v>1561</v>
      </c>
      <c r="N123" s="276">
        <v>5943</v>
      </c>
      <c r="O123" s="276">
        <v>420</v>
      </c>
      <c r="P123" s="20"/>
      <c r="T123" s="233"/>
      <c r="U123" s="233"/>
      <c r="V123" s="233"/>
      <c r="W123" s="233"/>
      <c r="X123" s="233"/>
      <c r="Y123" s="233"/>
      <c r="Z123" s="233"/>
      <c r="AA123" s="233"/>
      <c r="AB123" s="233"/>
      <c r="AC123" s="233"/>
      <c r="AD123" s="233"/>
    </row>
    <row r="124" spans="5:16" ht="7.5" customHeight="1">
      <c r="E124" s="15"/>
      <c r="F124" s="145"/>
      <c r="G124" s="145"/>
      <c r="H124" s="145"/>
      <c r="I124" s="16"/>
      <c r="J124" s="16"/>
      <c r="K124" s="16"/>
      <c r="L124" s="16"/>
      <c r="M124" s="16"/>
      <c r="N124" s="16"/>
      <c r="O124" s="16"/>
      <c r="P124" s="20"/>
    </row>
    <row r="125" spans="1:32" ht="12.75">
      <c r="A125" s="133" t="s">
        <v>96</v>
      </c>
      <c r="B125" s="17"/>
      <c r="C125" s="17"/>
      <c r="D125" s="15"/>
      <c r="E125" s="20"/>
      <c r="F125" s="20"/>
      <c r="G125" s="20"/>
      <c r="H125" s="20"/>
      <c r="I125" s="16"/>
      <c r="J125" s="16"/>
      <c r="K125" s="16"/>
      <c r="L125" s="16"/>
      <c r="M125" s="16"/>
      <c r="N125" s="16"/>
      <c r="O125" s="16"/>
      <c r="P125" s="20"/>
      <c r="T125" s="234"/>
      <c r="U125" s="234"/>
      <c r="V125" s="234"/>
      <c r="W125" s="234"/>
      <c r="X125" s="234"/>
      <c r="Y125" s="234"/>
      <c r="Z125" s="234"/>
      <c r="AA125" s="234"/>
      <c r="AB125" s="234"/>
      <c r="AC125" s="234"/>
      <c r="AD125" s="234"/>
      <c r="AE125" s="234"/>
      <c r="AF125" s="234"/>
    </row>
    <row r="126" spans="1:16" ht="12.75">
      <c r="A126" s="143" t="s">
        <v>338</v>
      </c>
      <c r="B126" s="135"/>
      <c r="C126" s="135"/>
      <c r="D126" s="20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20"/>
    </row>
    <row r="127" spans="1:16" ht="12.75">
      <c r="A127" s="134"/>
      <c r="B127" s="135"/>
      <c r="C127" s="135"/>
      <c r="D127" s="20"/>
      <c r="E127" s="16"/>
      <c r="F127" s="16"/>
      <c r="G127" s="16"/>
      <c r="H127" s="16"/>
      <c r="I127" s="16" t="s">
        <v>100</v>
      </c>
      <c r="J127" s="16"/>
      <c r="K127" s="16"/>
      <c r="L127" s="16"/>
      <c r="M127" s="16"/>
      <c r="N127" s="16"/>
      <c r="O127" s="16"/>
      <c r="P127" s="20"/>
    </row>
    <row r="128" spans="1:16" ht="12.75">
      <c r="A128" s="134"/>
      <c r="B128" s="135"/>
      <c r="C128" s="135"/>
      <c r="D128" s="20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20"/>
    </row>
    <row r="129" spans="1:16" ht="12.75">
      <c r="A129" s="134"/>
      <c r="B129" s="135"/>
      <c r="C129" s="135"/>
      <c r="D129" s="20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20"/>
    </row>
    <row r="130" spans="1:16" ht="12.75">
      <c r="A130" s="134"/>
      <c r="B130" s="135"/>
      <c r="C130" s="135"/>
      <c r="D130" s="20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20"/>
    </row>
    <row r="131" spans="1:16" ht="12.75">
      <c r="A131" s="134"/>
      <c r="B131" s="135"/>
      <c r="C131" s="135"/>
      <c r="D131" s="20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20"/>
    </row>
    <row r="132" spans="1:16" ht="12.75">
      <c r="A132" s="134"/>
      <c r="B132" s="135"/>
      <c r="C132" s="135"/>
      <c r="D132" s="20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20"/>
    </row>
    <row r="133" spans="1:16" ht="12.75">
      <c r="A133" s="134"/>
      <c r="B133" s="135"/>
      <c r="C133" s="135"/>
      <c r="D133" s="20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20"/>
    </row>
    <row r="134" spans="1:16" ht="12.75">
      <c r="A134" s="134"/>
      <c r="B134" s="135"/>
      <c r="C134" s="135"/>
      <c r="D134" s="20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20"/>
    </row>
    <row r="135" spans="1:16" ht="12.75">
      <c r="A135" s="134"/>
      <c r="B135" s="135"/>
      <c r="C135" s="135"/>
      <c r="D135" s="20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20"/>
    </row>
    <row r="136" spans="1:16" ht="12.75">
      <c r="A136" s="134"/>
      <c r="B136" s="135"/>
      <c r="C136" s="135"/>
      <c r="D136" s="20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20"/>
    </row>
    <row r="137" spans="1:16" ht="12.75">
      <c r="A137" s="134"/>
      <c r="B137" s="135"/>
      <c r="C137" s="135"/>
      <c r="D137" s="20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20"/>
    </row>
    <row r="138" spans="1:16" ht="12.75">
      <c r="A138" s="134"/>
      <c r="B138" s="135"/>
      <c r="C138" s="135"/>
      <c r="D138" s="20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20"/>
    </row>
    <row r="139" spans="1:16" ht="12.75">
      <c r="A139" s="134"/>
      <c r="B139" s="135"/>
      <c r="C139" s="135"/>
      <c r="D139" s="20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20"/>
    </row>
    <row r="140" spans="1:16" ht="12.75">
      <c r="A140" s="134"/>
      <c r="B140" s="135"/>
      <c r="C140" s="135"/>
      <c r="D140" s="20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20"/>
    </row>
    <row r="141" spans="1:16" ht="12.75">
      <c r="A141" s="134"/>
      <c r="B141" s="135"/>
      <c r="C141" s="135"/>
      <c r="D141" s="20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20"/>
    </row>
    <row r="142" spans="1:16" ht="12.75">
      <c r="A142" s="134"/>
      <c r="B142" s="135"/>
      <c r="C142" s="135"/>
      <c r="D142" s="20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20"/>
    </row>
    <row r="143" spans="1:16" ht="12.75">
      <c r="A143" s="134"/>
      <c r="B143" s="135"/>
      <c r="C143" s="135"/>
      <c r="D143" s="20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20"/>
    </row>
    <row r="144" spans="1:16" ht="12.75">
      <c r="A144" s="134"/>
      <c r="B144" s="135"/>
      <c r="C144" s="135"/>
      <c r="D144" s="20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20"/>
    </row>
    <row r="145" spans="1:16" ht="12.75">
      <c r="A145" s="134"/>
      <c r="B145" s="135"/>
      <c r="C145" s="135"/>
      <c r="D145" s="20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20"/>
    </row>
    <row r="146" spans="1:16" ht="12.75">
      <c r="A146" s="134"/>
      <c r="B146" s="135"/>
      <c r="C146" s="135"/>
      <c r="D146" s="20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20"/>
    </row>
    <row r="147" spans="1:16" ht="12.75">
      <c r="A147" s="134"/>
      <c r="B147" s="135"/>
      <c r="C147" s="135"/>
      <c r="D147" s="20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20"/>
    </row>
    <row r="148" spans="1:16" ht="12.75">
      <c r="A148" s="134"/>
      <c r="B148" s="135"/>
      <c r="C148" s="135"/>
      <c r="D148" s="20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20"/>
    </row>
    <row r="149" spans="1:16" ht="12.75">
      <c r="A149" s="134"/>
      <c r="B149" s="135"/>
      <c r="C149" s="135"/>
      <c r="D149" s="20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20"/>
    </row>
    <row r="150" spans="1:16" ht="12.75">
      <c r="A150" s="134"/>
      <c r="B150" s="135"/>
      <c r="C150" s="135"/>
      <c r="D150" s="20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20"/>
    </row>
    <row r="151" spans="1:16" ht="12.75">
      <c r="A151" s="134"/>
      <c r="B151" s="135"/>
      <c r="C151" s="135"/>
      <c r="D151" s="20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20"/>
    </row>
    <row r="152" spans="1:16" ht="12.75">
      <c r="A152" s="134"/>
      <c r="B152" s="135"/>
      <c r="C152" s="135"/>
      <c r="D152" s="20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20"/>
    </row>
    <row r="153" spans="1:16" ht="12.75">
      <c r="A153" s="134"/>
      <c r="B153" s="135"/>
      <c r="C153" s="135"/>
      <c r="D153" s="20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20"/>
    </row>
    <row r="154" spans="1:16" ht="12.75">
      <c r="A154" s="134"/>
      <c r="B154" s="135"/>
      <c r="C154" s="135"/>
      <c r="D154" s="20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20"/>
    </row>
    <row r="155" spans="1:16" ht="12.75">
      <c r="A155" s="134"/>
      <c r="B155" s="135"/>
      <c r="C155" s="135"/>
      <c r="D155" s="20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20"/>
    </row>
    <row r="156" spans="1:16" ht="12.75">
      <c r="A156" s="134"/>
      <c r="B156" s="135"/>
      <c r="C156" s="135"/>
      <c r="D156" s="20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20"/>
    </row>
    <row r="157" spans="1:16" ht="12.75">
      <c r="A157" s="134"/>
      <c r="B157" s="135"/>
      <c r="C157" s="135"/>
      <c r="D157" s="20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20"/>
    </row>
    <row r="158" spans="1:16" ht="12.75">
      <c r="A158" s="134"/>
      <c r="B158" s="135"/>
      <c r="C158" s="135"/>
      <c r="D158" s="20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20"/>
    </row>
    <row r="159" spans="1:16" ht="12.75">
      <c r="A159" s="134"/>
      <c r="B159" s="135"/>
      <c r="C159" s="135"/>
      <c r="D159" s="20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20"/>
    </row>
    <row r="160" spans="1:16" ht="12.75">
      <c r="A160" s="134"/>
      <c r="B160" s="135"/>
      <c r="C160" s="135"/>
      <c r="D160" s="20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20"/>
    </row>
    <row r="161" spans="5:15" ht="12.75"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</row>
    <row r="162" spans="5:15" ht="12.75"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5:15" ht="12.75"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5:15" ht="12.75"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5:15" ht="12.75"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5:15" ht="12.75"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5:15" ht="12.75"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</row>
    <row r="168" spans="5:15" ht="12.75"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</row>
    <row r="169" spans="5:15" ht="12.75"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</row>
    <row r="170" spans="5:15" ht="12.75"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</row>
    <row r="171" spans="5:15" ht="12.75"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</row>
    <row r="172" spans="5:15" ht="12.75"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</row>
    <row r="173" spans="5:15" ht="12.75"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</row>
    <row r="174" spans="5:15" ht="12.75"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</row>
    <row r="175" spans="5:15" ht="12.75"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</row>
    <row r="176" spans="5:15" ht="12.75"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</row>
    <row r="177" spans="5:15" ht="12.75"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</row>
    <row r="178" spans="5:15" ht="12.75"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</row>
    <row r="179" spans="5:15" ht="12.75"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</row>
  </sheetData>
  <sheetProtection/>
  <mergeCells count="8">
    <mergeCell ref="A6:D6"/>
    <mergeCell ref="A123:D123"/>
    <mergeCell ref="A1:O1"/>
    <mergeCell ref="A4:D5"/>
    <mergeCell ref="E4:E5"/>
    <mergeCell ref="F4:J4"/>
    <mergeCell ref="K4:O4"/>
    <mergeCell ref="I66:J66"/>
  </mergeCells>
  <dataValidations count="1">
    <dataValidation allowBlank="1" showInputMessage="1" showErrorMessage="1" imeMode="hiragana" sqref="A3"/>
  </dataValidations>
  <printOptions/>
  <pageMargins left="0.3937007874015748" right="0.3937007874015748" top="0.7874015748031497" bottom="0.3937007874015748" header="0.5118110236220472" footer="0.3937007874015748"/>
  <pageSetup horizontalDpi="300" verticalDpi="300" orientation="portrait" paperSize="9" r:id="rId1"/>
  <rowBreaks count="1" manualBreakCount="1">
    <brk id="6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7"/>
  <sheetViews>
    <sheetView view="pageBreakPreview" zoomScaleSheetLayoutView="100" zoomScalePageLayoutView="0" workbookViewId="0" topLeftCell="A1">
      <pane ySplit="5" topLeftCell="A6" activePane="bottomLeft" state="frozen"/>
      <selection pane="topLeft" activeCell="I209" sqref="I209"/>
      <selection pane="bottomLeft" activeCell="A1" sqref="A1:R1"/>
    </sheetView>
  </sheetViews>
  <sheetFormatPr defaultColWidth="9.00390625" defaultRowHeight="13.5"/>
  <cols>
    <col min="1" max="1" width="2.625" style="1" customWidth="1"/>
    <col min="2" max="2" width="2.75390625" style="1" customWidth="1"/>
    <col min="3" max="3" width="10.75390625" style="1" customWidth="1"/>
    <col min="4" max="5" width="9.125" style="1" customWidth="1"/>
    <col min="6" max="6" width="9.00390625" style="1" customWidth="1"/>
    <col min="7" max="14" width="8.50390625" style="1" customWidth="1"/>
    <col min="15" max="15" width="11.125" style="1" customWidth="1"/>
    <col min="16" max="16" width="6.375" style="83" customWidth="1"/>
    <col min="17" max="18" width="8.75390625" style="1" customWidth="1"/>
    <col min="19" max="16384" width="9.00390625" style="1" customWidth="1"/>
  </cols>
  <sheetData>
    <row r="1" spans="1:18" ht="16.5" customHeight="1">
      <c r="A1" s="381" t="s">
        <v>219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</row>
    <row r="2" spans="1:18" ht="16.5" customHeight="1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82"/>
      <c r="Q2" s="65"/>
      <c r="R2" s="65"/>
    </row>
    <row r="3" spans="1:4" ht="18" customHeight="1" thickBot="1">
      <c r="A3" s="70" t="s">
        <v>22</v>
      </c>
      <c r="B3" s="11"/>
      <c r="C3" s="11"/>
      <c r="D3" s="71" t="s">
        <v>336</v>
      </c>
    </row>
    <row r="4" spans="1:19" ht="24" customHeight="1" thickTop="1">
      <c r="A4" s="456" t="s">
        <v>37</v>
      </c>
      <c r="B4" s="418"/>
      <c r="C4" s="418"/>
      <c r="D4" s="452" t="s">
        <v>101</v>
      </c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0" t="s">
        <v>296</v>
      </c>
      <c r="P4" s="462" t="s">
        <v>102</v>
      </c>
      <c r="Q4" s="450" t="s">
        <v>103</v>
      </c>
      <c r="R4" s="460" t="s">
        <v>104</v>
      </c>
      <c r="S4" s="20"/>
    </row>
    <row r="5" spans="1:19" ht="24" customHeight="1">
      <c r="A5" s="457"/>
      <c r="B5" s="419"/>
      <c r="C5" s="419"/>
      <c r="D5" s="148" t="s">
        <v>28</v>
      </c>
      <c r="E5" s="148" t="s">
        <v>105</v>
      </c>
      <c r="F5" s="149" t="s">
        <v>106</v>
      </c>
      <c r="G5" s="149" t="s">
        <v>107</v>
      </c>
      <c r="H5" s="149" t="s">
        <v>108</v>
      </c>
      <c r="I5" s="149" t="s">
        <v>109</v>
      </c>
      <c r="J5" s="149" t="s">
        <v>110</v>
      </c>
      <c r="K5" s="149" t="s">
        <v>111</v>
      </c>
      <c r="L5" s="149" t="s">
        <v>112</v>
      </c>
      <c r="M5" s="149" t="s">
        <v>113</v>
      </c>
      <c r="N5" s="148" t="s">
        <v>114</v>
      </c>
      <c r="O5" s="451"/>
      <c r="P5" s="463"/>
      <c r="Q5" s="451"/>
      <c r="R5" s="461"/>
      <c r="S5" s="20"/>
    </row>
    <row r="6" spans="1:19" ht="12" customHeight="1">
      <c r="A6" s="9"/>
      <c r="B6" s="9"/>
      <c r="C6" s="109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2"/>
      <c r="Q6" s="151"/>
      <c r="R6" s="151"/>
      <c r="S6" s="20"/>
    </row>
    <row r="7" spans="1:19" s="90" customFormat="1" ht="18.75" customHeight="1">
      <c r="A7" s="453" t="s">
        <v>40</v>
      </c>
      <c r="B7" s="454"/>
      <c r="C7" s="455"/>
      <c r="D7" s="277">
        <f>SUM(E7:N7)</f>
        <v>7216650</v>
      </c>
      <c r="E7" s="277">
        <f aca="true" t="shared" si="0" ref="E7:N7">SUM(E8:E11)</f>
        <v>3625810</v>
      </c>
      <c r="F7" s="277">
        <f t="shared" si="0"/>
        <v>1695039</v>
      </c>
      <c r="G7" s="277">
        <f t="shared" si="0"/>
        <v>1002088</v>
      </c>
      <c r="H7" s="277">
        <f t="shared" si="0"/>
        <v>697531</v>
      </c>
      <c r="I7" s="277">
        <f t="shared" si="0"/>
        <v>160388</v>
      </c>
      <c r="J7" s="277">
        <f t="shared" si="0"/>
        <v>28209</v>
      </c>
      <c r="K7" s="277">
        <f t="shared" si="0"/>
        <v>5861</v>
      </c>
      <c r="L7" s="277">
        <f t="shared" si="0"/>
        <v>1245</v>
      </c>
      <c r="M7" s="277">
        <f t="shared" si="0"/>
        <v>333</v>
      </c>
      <c r="N7" s="277">
        <f t="shared" si="0"/>
        <v>146</v>
      </c>
      <c r="O7" s="278">
        <f>SUM(O8:O11)</f>
        <v>13839178</v>
      </c>
      <c r="P7" s="279">
        <f>O7/D7</f>
        <v>1.9176734357354175</v>
      </c>
      <c r="Q7" s="278">
        <f>SUM(Q8:Q11)</f>
        <v>108350</v>
      </c>
      <c r="R7" s="278">
        <f>SUM(R8:R11)</f>
        <v>49374</v>
      </c>
      <c r="S7" s="153"/>
    </row>
    <row r="8" spans="1:19" s="89" customFormat="1" ht="14.25" customHeight="1">
      <c r="A8" s="154"/>
      <c r="B8" s="458" t="s">
        <v>41</v>
      </c>
      <c r="C8" s="459"/>
      <c r="D8" s="277">
        <f>SUM(E8:N8)</f>
        <v>5208438</v>
      </c>
      <c r="E8" s="277">
        <f aca="true" t="shared" si="1" ref="E8:N8">SUM(E13:E35)</f>
        <v>2786593</v>
      </c>
      <c r="F8" s="277">
        <f t="shared" si="1"/>
        <v>1162314</v>
      </c>
      <c r="G8" s="277">
        <f t="shared" si="1"/>
        <v>677881</v>
      </c>
      <c r="H8" s="277">
        <f t="shared" si="1"/>
        <v>459527</v>
      </c>
      <c r="I8" s="277">
        <f t="shared" si="1"/>
        <v>100304</v>
      </c>
      <c r="J8" s="277">
        <f t="shared" si="1"/>
        <v>17230</v>
      </c>
      <c r="K8" s="277">
        <f t="shared" si="1"/>
        <v>3561</v>
      </c>
      <c r="L8" s="277">
        <f t="shared" si="1"/>
        <v>735</v>
      </c>
      <c r="M8" s="277">
        <f t="shared" si="1"/>
        <v>201</v>
      </c>
      <c r="N8" s="277">
        <f t="shared" si="1"/>
        <v>92</v>
      </c>
      <c r="O8" s="277">
        <f>SUM(O13:O35)</f>
        <v>9621631</v>
      </c>
      <c r="P8" s="280">
        <f>O8/D8</f>
        <v>1.8473160283370946</v>
      </c>
      <c r="Q8" s="277">
        <f>SUM(Q13:Q35)</f>
        <v>87297</v>
      </c>
      <c r="R8" s="277">
        <f>SUM(R13:R35)</f>
        <v>36011</v>
      </c>
      <c r="S8" s="116"/>
    </row>
    <row r="9" spans="1:19" ht="14.25" customHeight="1">
      <c r="A9" s="155"/>
      <c r="B9" s="448" t="s">
        <v>42</v>
      </c>
      <c r="C9" s="449"/>
      <c r="D9" s="281">
        <f>SUM(E9:N9)</f>
        <v>1973724</v>
      </c>
      <c r="E9" s="281">
        <v>826355</v>
      </c>
      <c r="F9" s="281">
        <v>521948</v>
      </c>
      <c r="G9" s="281">
        <v>318935</v>
      </c>
      <c r="H9" s="281">
        <v>234321</v>
      </c>
      <c r="I9" s="281">
        <v>58719</v>
      </c>
      <c r="J9" s="281">
        <v>10617</v>
      </c>
      <c r="K9" s="281">
        <v>2173</v>
      </c>
      <c r="L9" s="281">
        <v>476</v>
      </c>
      <c r="M9" s="281">
        <v>128</v>
      </c>
      <c r="N9" s="281">
        <v>52</v>
      </c>
      <c r="O9" s="281">
        <v>4142368</v>
      </c>
      <c r="P9" s="282">
        <f>O9/D9</f>
        <v>2.0987574757159564</v>
      </c>
      <c r="Q9" s="281">
        <v>20653</v>
      </c>
      <c r="R9" s="281">
        <v>12613</v>
      </c>
      <c r="S9" s="20"/>
    </row>
    <row r="10" spans="1:19" ht="14.25" customHeight="1">
      <c r="A10" s="155"/>
      <c r="B10" s="448" t="s">
        <v>43</v>
      </c>
      <c r="C10" s="449"/>
      <c r="D10" s="281">
        <f>SUM(E10:N10)</f>
        <v>21778</v>
      </c>
      <c r="E10" s="281">
        <v>6366</v>
      </c>
      <c r="F10" s="281">
        <v>7064</v>
      </c>
      <c r="G10" s="281">
        <v>3989</v>
      </c>
      <c r="H10" s="281">
        <v>2874</v>
      </c>
      <c r="I10" s="281">
        <v>1074</v>
      </c>
      <c r="J10" s="281">
        <v>282</v>
      </c>
      <c r="K10" s="281">
        <v>96</v>
      </c>
      <c r="L10" s="281">
        <v>27</v>
      </c>
      <c r="M10" s="281">
        <v>4</v>
      </c>
      <c r="N10" s="281">
        <v>2</v>
      </c>
      <c r="O10" s="281">
        <v>51964</v>
      </c>
      <c r="P10" s="282">
        <f>O10/D10</f>
        <v>2.3860776930847645</v>
      </c>
      <c r="Q10" s="281">
        <v>199</v>
      </c>
      <c r="R10" s="281">
        <v>167</v>
      </c>
      <c r="S10" s="20"/>
    </row>
    <row r="11" spans="1:19" ht="14.25" customHeight="1">
      <c r="A11" s="155"/>
      <c r="B11" s="448" t="s">
        <v>44</v>
      </c>
      <c r="C11" s="449"/>
      <c r="D11" s="281">
        <f>SUM(E11:N11)</f>
        <v>12710</v>
      </c>
      <c r="E11" s="281">
        <v>6496</v>
      </c>
      <c r="F11" s="281">
        <v>3713</v>
      </c>
      <c r="G11" s="281">
        <v>1283</v>
      </c>
      <c r="H11" s="281">
        <v>809</v>
      </c>
      <c r="I11" s="281">
        <v>291</v>
      </c>
      <c r="J11" s="281">
        <v>80</v>
      </c>
      <c r="K11" s="281">
        <v>31</v>
      </c>
      <c r="L11" s="281">
        <v>7</v>
      </c>
      <c r="M11" s="281">
        <v>0</v>
      </c>
      <c r="N11" s="283">
        <v>0</v>
      </c>
      <c r="O11" s="281">
        <v>23215</v>
      </c>
      <c r="P11" s="282">
        <f>O11/D11</f>
        <v>1.8265145554681352</v>
      </c>
      <c r="Q11" s="281">
        <v>201</v>
      </c>
      <c r="R11" s="281">
        <v>583</v>
      </c>
      <c r="S11" s="20"/>
    </row>
    <row r="12" spans="1:19" s="11" customFormat="1" ht="18.75" customHeight="1">
      <c r="A12" s="157"/>
      <c r="B12" s="75"/>
      <c r="C12" s="76" t="s">
        <v>45</v>
      </c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4"/>
      <c r="P12" s="285"/>
      <c r="Q12" s="284"/>
      <c r="R12" s="284"/>
      <c r="S12" s="101"/>
    </row>
    <row r="13" spans="1:19" ht="14.25" customHeight="1">
      <c r="A13" s="15"/>
      <c r="B13" s="15"/>
      <c r="C13" s="156" t="s">
        <v>46</v>
      </c>
      <c r="D13" s="281">
        <f aca="true" t="shared" si="2" ref="D13:D35">SUM(E13:N13)</f>
        <v>36963</v>
      </c>
      <c r="E13" s="281">
        <v>21076</v>
      </c>
      <c r="F13" s="281">
        <v>7502</v>
      </c>
      <c r="G13" s="281">
        <v>4506</v>
      </c>
      <c r="H13" s="281">
        <v>3121</v>
      </c>
      <c r="I13" s="281">
        <v>631</v>
      </c>
      <c r="J13" s="281">
        <v>102</v>
      </c>
      <c r="K13" s="281">
        <v>19</v>
      </c>
      <c r="L13" s="281">
        <v>4</v>
      </c>
      <c r="M13" s="281">
        <v>2</v>
      </c>
      <c r="N13" s="283" t="s">
        <v>89</v>
      </c>
      <c r="O13" s="281">
        <v>66032</v>
      </c>
      <c r="P13" s="282">
        <v>1.78644</v>
      </c>
      <c r="Q13" s="281">
        <v>1425</v>
      </c>
      <c r="R13" s="281">
        <v>753</v>
      </c>
      <c r="S13" s="20"/>
    </row>
    <row r="14" spans="1:19" ht="14.25" customHeight="1">
      <c r="A14" s="15"/>
      <c r="B14" s="15"/>
      <c r="C14" s="156" t="s">
        <v>47</v>
      </c>
      <c r="D14" s="281">
        <f t="shared" si="2"/>
        <v>92487</v>
      </c>
      <c r="E14" s="281">
        <v>48646</v>
      </c>
      <c r="F14" s="281">
        <v>22464</v>
      </c>
      <c r="G14" s="281">
        <v>12339</v>
      </c>
      <c r="H14" s="281">
        <v>7553</v>
      </c>
      <c r="I14" s="281">
        <v>1290</v>
      </c>
      <c r="J14" s="281">
        <v>164</v>
      </c>
      <c r="K14" s="281">
        <v>27</v>
      </c>
      <c r="L14" s="281">
        <v>3</v>
      </c>
      <c r="M14" s="281">
        <v>1</v>
      </c>
      <c r="N14" s="283" t="s">
        <v>89</v>
      </c>
      <c r="O14" s="281">
        <v>168459</v>
      </c>
      <c r="P14" s="282">
        <v>1.82143</v>
      </c>
      <c r="Q14" s="281">
        <v>1878</v>
      </c>
      <c r="R14" s="281">
        <v>1103</v>
      </c>
      <c r="S14" s="20"/>
    </row>
    <row r="15" spans="1:19" ht="14.25" customHeight="1">
      <c r="A15" s="15"/>
      <c r="B15" s="15"/>
      <c r="C15" s="156" t="s">
        <v>48</v>
      </c>
      <c r="D15" s="281">
        <f t="shared" si="2"/>
        <v>146084</v>
      </c>
      <c r="E15" s="281">
        <v>83099</v>
      </c>
      <c r="F15" s="281">
        <v>30724</v>
      </c>
      <c r="G15" s="281">
        <v>17956</v>
      </c>
      <c r="H15" s="281">
        <v>11618</v>
      </c>
      <c r="I15" s="281">
        <v>2249</v>
      </c>
      <c r="J15" s="281">
        <v>339</v>
      </c>
      <c r="K15" s="281">
        <v>76</v>
      </c>
      <c r="L15" s="281">
        <v>15</v>
      </c>
      <c r="M15" s="281">
        <v>8</v>
      </c>
      <c r="N15" s="283" t="s">
        <v>89</v>
      </c>
      <c r="O15" s="281">
        <v>258890</v>
      </c>
      <c r="P15" s="282">
        <v>1.7722</v>
      </c>
      <c r="Q15" s="281">
        <v>3479</v>
      </c>
      <c r="R15" s="281">
        <v>1057</v>
      </c>
      <c r="S15" s="20"/>
    </row>
    <row r="16" spans="1:19" ht="14.25" customHeight="1">
      <c r="A16" s="15"/>
      <c r="B16" s="15"/>
      <c r="C16" s="156" t="s">
        <v>49</v>
      </c>
      <c r="D16" s="281">
        <f t="shared" si="2"/>
        <v>222461</v>
      </c>
      <c r="E16" s="281">
        <v>150831</v>
      </c>
      <c r="F16" s="281">
        <v>37864</v>
      </c>
      <c r="G16" s="281">
        <v>19298</v>
      </c>
      <c r="H16" s="281">
        <v>11750</v>
      </c>
      <c r="I16" s="281">
        <v>2280</v>
      </c>
      <c r="J16" s="281">
        <v>359</v>
      </c>
      <c r="K16" s="281">
        <v>58</v>
      </c>
      <c r="L16" s="281">
        <v>14</v>
      </c>
      <c r="M16" s="281">
        <v>6</v>
      </c>
      <c r="N16" s="281">
        <v>1</v>
      </c>
      <c r="O16" s="281">
        <v>345590</v>
      </c>
      <c r="P16" s="282">
        <v>1.55349</v>
      </c>
      <c r="Q16" s="281">
        <v>2946</v>
      </c>
      <c r="R16" s="281">
        <v>1690</v>
      </c>
      <c r="S16" s="20"/>
    </row>
    <row r="17" spans="1:19" ht="14.25" customHeight="1">
      <c r="A17" s="15"/>
      <c r="B17" s="15"/>
      <c r="C17" s="156" t="s">
        <v>50</v>
      </c>
      <c r="D17" s="281">
        <f t="shared" si="2"/>
        <v>133564</v>
      </c>
      <c r="E17" s="281">
        <v>77316</v>
      </c>
      <c r="F17" s="281">
        <v>26117</v>
      </c>
      <c r="G17" s="281">
        <v>16363</v>
      </c>
      <c r="H17" s="281">
        <v>11090</v>
      </c>
      <c r="I17" s="281">
        <v>2264</v>
      </c>
      <c r="J17" s="281">
        <v>333</v>
      </c>
      <c r="K17" s="281">
        <v>62</v>
      </c>
      <c r="L17" s="281">
        <v>14</v>
      </c>
      <c r="M17" s="281">
        <v>3</v>
      </c>
      <c r="N17" s="281">
        <v>2</v>
      </c>
      <c r="O17" s="281">
        <v>236910</v>
      </c>
      <c r="P17" s="282">
        <v>1.77376</v>
      </c>
      <c r="Q17" s="281">
        <v>1662</v>
      </c>
      <c r="R17" s="281">
        <v>1188</v>
      </c>
      <c r="S17" s="20"/>
    </row>
    <row r="18" spans="1:19" ht="14.25" customHeight="1">
      <c r="A18" s="15"/>
      <c r="B18" s="15"/>
      <c r="C18" s="156" t="s">
        <v>51</v>
      </c>
      <c r="D18" s="281">
        <f>SUM(E18:N18)</f>
        <v>121557</v>
      </c>
      <c r="E18" s="281">
        <v>71778</v>
      </c>
      <c r="F18" s="281">
        <v>26839</v>
      </c>
      <c r="G18" s="281">
        <v>13023</v>
      </c>
      <c r="H18" s="281">
        <v>7783</v>
      </c>
      <c r="I18" s="281">
        <v>1693</v>
      </c>
      <c r="J18" s="281">
        <v>345</v>
      </c>
      <c r="K18" s="281">
        <v>72</v>
      </c>
      <c r="L18" s="281">
        <v>15</v>
      </c>
      <c r="M18" s="281">
        <v>7</v>
      </c>
      <c r="N18" s="281">
        <v>2</v>
      </c>
      <c r="O18" s="281">
        <v>206901</v>
      </c>
      <c r="P18" s="282">
        <v>1.70209</v>
      </c>
      <c r="Q18" s="281">
        <v>3750</v>
      </c>
      <c r="R18" s="281">
        <v>488</v>
      </c>
      <c r="S18" s="20"/>
    </row>
    <row r="19" spans="1:19" ht="14.25" customHeight="1">
      <c r="A19" s="15"/>
      <c r="B19" s="15"/>
      <c r="C19" s="156" t="s">
        <v>52</v>
      </c>
      <c r="D19" s="281">
        <f t="shared" si="2"/>
        <v>145609</v>
      </c>
      <c r="E19" s="281">
        <v>75960</v>
      </c>
      <c r="F19" s="281">
        <v>35388</v>
      </c>
      <c r="G19" s="281">
        <v>18865</v>
      </c>
      <c r="H19" s="281">
        <v>11970</v>
      </c>
      <c r="I19" s="281">
        <v>2748</v>
      </c>
      <c r="J19" s="281">
        <v>516</v>
      </c>
      <c r="K19" s="281">
        <v>116</v>
      </c>
      <c r="L19" s="281">
        <v>26</v>
      </c>
      <c r="M19" s="281">
        <v>4</v>
      </c>
      <c r="N19" s="281">
        <v>16</v>
      </c>
      <c r="O19" s="281">
        <v>269371</v>
      </c>
      <c r="P19" s="282">
        <v>1.84996</v>
      </c>
      <c r="Q19" s="281">
        <v>3199</v>
      </c>
      <c r="R19" s="281">
        <v>404</v>
      </c>
      <c r="S19" s="20"/>
    </row>
    <row r="20" spans="1:19" s="89" customFormat="1" ht="14.25" customHeight="1">
      <c r="A20" s="88"/>
      <c r="B20" s="88"/>
      <c r="C20" s="91" t="s">
        <v>22</v>
      </c>
      <c r="D20" s="277">
        <f t="shared" si="2"/>
        <v>264111</v>
      </c>
      <c r="E20" s="277">
        <v>123488</v>
      </c>
      <c r="F20" s="277">
        <v>66591</v>
      </c>
      <c r="G20" s="277">
        <v>40197</v>
      </c>
      <c r="H20" s="277">
        <v>27531</v>
      </c>
      <c r="I20" s="277">
        <v>5321</v>
      </c>
      <c r="J20" s="277">
        <v>803</v>
      </c>
      <c r="K20" s="277">
        <v>149</v>
      </c>
      <c r="L20" s="277">
        <v>24</v>
      </c>
      <c r="M20" s="277">
        <v>1</v>
      </c>
      <c r="N20" s="277">
        <v>6</v>
      </c>
      <c r="O20" s="277">
        <v>520162</v>
      </c>
      <c r="P20" s="280">
        <v>1.96948</v>
      </c>
      <c r="Q20" s="277">
        <v>3782</v>
      </c>
      <c r="R20" s="277">
        <v>3164</v>
      </c>
      <c r="S20" s="116"/>
    </row>
    <row r="21" spans="1:19" ht="14.25" customHeight="1">
      <c r="A21" s="15"/>
      <c r="B21" s="15"/>
      <c r="C21" s="156" t="s">
        <v>53</v>
      </c>
      <c r="D21" s="281">
        <f t="shared" si="2"/>
        <v>237447</v>
      </c>
      <c r="E21" s="281">
        <v>136020</v>
      </c>
      <c r="F21" s="281">
        <v>49365</v>
      </c>
      <c r="G21" s="281">
        <v>28662</v>
      </c>
      <c r="H21" s="281">
        <v>18932</v>
      </c>
      <c r="I21" s="281">
        <v>3757</v>
      </c>
      <c r="J21" s="281">
        <v>581</v>
      </c>
      <c r="K21" s="281">
        <v>99</v>
      </c>
      <c r="L21" s="281">
        <v>24</v>
      </c>
      <c r="M21" s="281">
        <v>6</v>
      </c>
      <c r="N21" s="281">
        <v>1</v>
      </c>
      <c r="O21" s="281">
        <v>419684</v>
      </c>
      <c r="P21" s="282">
        <v>1.76748</v>
      </c>
      <c r="Q21" s="281">
        <v>3339</v>
      </c>
      <c r="R21" s="281">
        <v>2125</v>
      </c>
      <c r="S21" s="20"/>
    </row>
    <row r="22" spans="1:19" ht="14.25" customHeight="1">
      <c r="A22" s="15"/>
      <c r="B22" s="15"/>
      <c r="C22" s="156" t="s">
        <v>54</v>
      </c>
      <c r="D22" s="281">
        <f t="shared" si="2"/>
        <v>155610</v>
      </c>
      <c r="E22" s="281">
        <v>82777</v>
      </c>
      <c r="F22" s="281">
        <v>35949</v>
      </c>
      <c r="G22" s="281">
        <v>20329</v>
      </c>
      <c r="H22" s="281">
        <v>13406</v>
      </c>
      <c r="I22" s="281">
        <v>2608</v>
      </c>
      <c r="J22" s="281">
        <v>455</v>
      </c>
      <c r="K22" s="281">
        <v>69</v>
      </c>
      <c r="L22" s="281">
        <v>12</v>
      </c>
      <c r="M22" s="281">
        <v>2</v>
      </c>
      <c r="N22" s="281">
        <v>3</v>
      </c>
      <c r="O22" s="281">
        <v>285683</v>
      </c>
      <c r="P22" s="282">
        <v>1.83589</v>
      </c>
      <c r="Q22" s="281">
        <v>2392</v>
      </c>
      <c r="R22" s="281">
        <v>664</v>
      </c>
      <c r="S22" s="20"/>
    </row>
    <row r="23" spans="1:19" ht="14.25" customHeight="1">
      <c r="A23" s="15"/>
      <c r="B23" s="15"/>
      <c r="C23" s="156" t="s">
        <v>55</v>
      </c>
      <c r="D23" s="281">
        <f t="shared" si="2"/>
        <v>399628</v>
      </c>
      <c r="E23" s="281">
        <v>214237</v>
      </c>
      <c r="F23" s="281">
        <v>87624</v>
      </c>
      <c r="G23" s="281">
        <v>52211</v>
      </c>
      <c r="H23" s="281">
        <v>35612</v>
      </c>
      <c r="I23" s="281">
        <v>8144</v>
      </c>
      <c r="J23" s="281">
        <v>1410</v>
      </c>
      <c r="K23" s="281">
        <v>309</v>
      </c>
      <c r="L23" s="281">
        <v>58</v>
      </c>
      <c r="M23" s="281">
        <v>17</v>
      </c>
      <c r="N23" s="281">
        <v>6</v>
      </c>
      <c r="O23" s="281">
        <v>740604</v>
      </c>
      <c r="P23" s="282">
        <v>1.85323</v>
      </c>
      <c r="Q23" s="281">
        <v>3816</v>
      </c>
      <c r="R23" s="281">
        <v>4480</v>
      </c>
      <c r="S23" s="20"/>
    </row>
    <row r="24" spans="1:19" ht="14.25" customHeight="1">
      <c r="A24" s="15"/>
      <c r="B24" s="15"/>
      <c r="C24" s="156" t="s">
        <v>56</v>
      </c>
      <c r="D24" s="281">
        <f t="shared" si="2"/>
        <v>491717</v>
      </c>
      <c r="E24" s="281">
        <v>250635</v>
      </c>
      <c r="F24" s="281">
        <v>112925</v>
      </c>
      <c r="G24" s="281">
        <v>69606</v>
      </c>
      <c r="H24" s="281">
        <v>48158</v>
      </c>
      <c r="I24" s="281">
        <v>8864</v>
      </c>
      <c r="J24" s="281">
        <v>1261</v>
      </c>
      <c r="K24" s="281">
        <v>213</v>
      </c>
      <c r="L24" s="281">
        <v>37</v>
      </c>
      <c r="M24" s="281">
        <v>17</v>
      </c>
      <c r="N24" s="281">
        <v>1</v>
      </c>
      <c r="O24" s="281">
        <v>931771</v>
      </c>
      <c r="P24" s="282">
        <v>1.89493</v>
      </c>
      <c r="Q24" s="281">
        <v>8192</v>
      </c>
      <c r="R24" s="281">
        <v>2100</v>
      </c>
      <c r="S24" s="20"/>
    </row>
    <row r="25" spans="1:19" ht="14.25" customHeight="1">
      <c r="A25" s="15"/>
      <c r="B25" s="15"/>
      <c r="C25" s="156" t="s">
        <v>57</v>
      </c>
      <c r="D25" s="281">
        <f t="shared" si="2"/>
        <v>149856</v>
      </c>
      <c r="E25" s="281">
        <v>96707</v>
      </c>
      <c r="F25" s="281">
        <v>28061</v>
      </c>
      <c r="G25" s="281">
        <v>14324</v>
      </c>
      <c r="H25" s="281">
        <v>8690</v>
      </c>
      <c r="I25" s="281">
        <v>1704</v>
      </c>
      <c r="J25" s="281">
        <v>303</v>
      </c>
      <c r="K25" s="281">
        <v>45</v>
      </c>
      <c r="L25" s="281">
        <v>16</v>
      </c>
      <c r="M25" s="281">
        <v>4</v>
      </c>
      <c r="N25" s="281">
        <v>2</v>
      </c>
      <c r="O25" s="281">
        <v>241399</v>
      </c>
      <c r="P25" s="282">
        <v>1.61087</v>
      </c>
      <c r="Q25" s="281">
        <v>2249</v>
      </c>
      <c r="R25" s="281">
        <v>1341</v>
      </c>
      <c r="S25" s="20"/>
    </row>
    <row r="26" spans="1:19" ht="14.25" customHeight="1">
      <c r="A26" s="15"/>
      <c r="B26" s="15"/>
      <c r="C26" s="156" t="s">
        <v>58</v>
      </c>
      <c r="D26" s="281">
        <f t="shared" si="2"/>
        <v>207944</v>
      </c>
      <c r="E26" s="281">
        <v>129649</v>
      </c>
      <c r="F26" s="281">
        <v>42006</v>
      </c>
      <c r="G26" s="281">
        <v>20539</v>
      </c>
      <c r="H26" s="281">
        <v>12701</v>
      </c>
      <c r="I26" s="281">
        <v>2517</v>
      </c>
      <c r="J26" s="281">
        <v>426</v>
      </c>
      <c r="K26" s="281">
        <v>88</v>
      </c>
      <c r="L26" s="281">
        <v>15</v>
      </c>
      <c r="M26" s="281">
        <v>2</v>
      </c>
      <c r="N26" s="281">
        <v>1</v>
      </c>
      <c r="O26" s="281">
        <v>341989</v>
      </c>
      <c r="P26" s="282">
        <v>1.64462</v>
      </c>
      <c r="Q26" s="281">
        <v>3604</v>
      </c>
      <c r="R26" s="281">
        <v>1225</v>
      </c>
      <c r="S26" s="20"/>
    </row>
    <row r="27" spans="1:19" ht="14.25" customHeight="1">
      <c r="A27" s="15"/>
      <c r="B27" s="15"/>
      <c r="C27" s="156" t="s">
        <v>59</v>
      </c>
      <c r="D27" s="281">
        <f t="shared" si="2"/>
        <v>336103</v>
      </c>
      <c r="E27" s="281">
        <v>196919</v>
      </c>
      <c r="F27" s="281">
        <v>68391</v>
      </c>
      <c r="G27" s="281">
        <v>38758</v>
      </c>
      <c r="H27" s="281">
        <v>26280</v>
      </c>
      <c r="I27" s="281">
        <v>4902</v>
      </c>
      <c r="J27" s="281">
        <v>710</v>
      </c>
      <c r="K27" s="281">
        <v>115</v>
      </c>
      <c r="L27" s="281">
        <v>20</v>
      </c>
      <c r="M27" s="281">
        <v>5</v>
      </c>
      <c r="N27" s="281">
        <v>3</v>
      </c>
      <c r="O27" s="281">
        <v>584913</v>
      </c>
      <c r="P27" s="282">
        <v>1.74028</v>
      </c>
      <c r="Q27" s="281">
        <v>5590</v>
      </c>
      <c r="R27" s="281">
        <v>1713</v>
      </c>
      <c r="S27" s="20"/>
    </row>
    <row r="28" spans="1:19" ht="14.25" customHeight="1">
      <c r="A28" s="15"/>
      <c r="B28" s="15"/>
      <c r="C28" s="156" t="s">
        <v>60</v>
      </c>
      <c r="D28" s="281">
        <f t="shared" si="2"/>
        <v>183687</v>
      </c>
      <c r="E28" s="281">
        <v>117608</v>
      </c>
      <c r="F28" s="281">
        <v>34113</v>
      </c>
      <c r="G28" s="281">
        <v>18199</v>
      </c>
      <c r="H28" s="281">
        <v>11087</v>
      </c>
      <c r="I28" s="281">
        <v>2259</v>
      </c>
      <c r="J28" s="281">
        <v>334</v>
      </c>
      <c r="K28" s="281">
        <v>72</v>
      </c>
      <c r="L28" s="281">
        <v>12</v>
      </c>
      <c r="M28" s="281">
        <v>3</v>
      </c>
      <c r="N28" s="283" t="s">
        <v>89</v>
      </c>
      <c r="O28" s="281">
        <v>298705</v>
      </c>
      <c r="P28" s="282">
        <v>1.62616</v>
      </c>
      <c r="Q28" s="281">
        <v>9253</v>
      </c>
      <c r="R28" s="281">
        <v>708</v>
      </c>
      <c r="S28" s="20"/>
    </row>
    <row r="29" spans="1:19" ht="14.25" customHeight="1">
      <c r="A29" s="15"/>
      <c r="B29" s="15"/>
      <c r="C29" s="156" t="s">
        <v>61</v>
      </c>
      <c r="D29" s="281">
        <f t="shared" si="2"/>
        <v>189579</v>
      </c>
      <c r="E29" s="281">
        <v>99015</v>
      </c>
      <c r="F29" s="281">
        <v>45391</v>
      </c>
      <c r="G29" s="281">
        <v>24845</v>
      </c>
      <c r="H29" s="281">
        <v>16022</v>
      </c>
      <c r="I29" s="281">
        <v>3506</v>
      </c>
      <c r="J29" s="281">
        <v>600</v>
      </c>
      <c r="K29" s="281">
        <v>155</v>
      </c>
      <c r="L29" s="281">
        <v>33</v>
      </c>
      <c r="M29" s="281">
        <v>8</v>
      </c>
      <c r="N29" s="281">
        <v>4</v>
      </c>
      <c r="O29" s="281">
        <v>351013</v>
      </c>
      <c r="P29" s="282">
        <v>1.85154</v>
      </c>
      <c r="Q29" s="281">
        <v>3765</v>
      </c>
      <c r="R29" s="281">
        <v>1337</v>
      </c>
      <c r="S29" s="20"/>
    </row>
    <row r="30" spans="1:19" ht="14.25" customHeight="1">
      <c r="A30" s="15"/>
      <c r="B30" s="15"/>
      <c r="C30" s="156" t="s">
        <v>62</v>
      </c>
      <c r="D30" s="281">
        <f t="shared" si="2"/>
        <v>111799</v>
      </c>
      <c r="E30" s="281">
        <v>55368</v>
      </c>
      <c r="F30" s="281">
        <v>26837</v>
      </c>
      <c r="G30" s="281">
        <v>15825</v>
      </c>
      <c r="H30" s="281">
        <v>10852</v>
      </c>
      <c r="I30" s="281">
        <v>2374</v>
      </c>
      <c r="J30" s="281">
        <v>440</v>
      </c>
      <c r="K30" s="281">
        <v>77</v>
      </c>
      <c r="L30" s="281">
        <v>21</v>
      </c>
      <c r="M30" s="281">
        <v>4</v>
      </c>
      <c r="N30" s="281">
        <v>1</v>
      </c>
      <c r="O30" s="281">
        <v>215188</v>
      </c>
      <c r="P30" s="282">
        <v>1.92478</v>
      </c>
      <c r="Q30" s="281">
        <v>3155</v>
      </c>
      <c r="R30" s="281">
        <v>431</v>
      </c>
      <c r="S30" s="20"/>
    </row>
    <row r="31" spans="1:19" ht="14.25" customHeight="1">
      <c r="A31" s="15"/>
      <c r="B31" s="15"/>
      <c r="C31" s="156" t="s">
        <v>63</v>
      </c>
      <c r="D31" s="281">
        <f t="shared" si="2"/>
        <v>314133</v>
      </c>
      <c r="E31" s="281">
        <v>170849</v>
      </c>
      <c r="F31" s="281">
        <v>69910</v>
      </c>
      <c r="G31" s="281">
        <v>39302</v>
      </c>
      <c r="H31" s="281">
        <v>26764</v>
      </c>
      <c r="I31" s="281">
        <v>5975</v>
      </c>
      <c r="J31" s="281">
        <v>1042</v>
      </c>
      <c r="K31" s="281">
        <v>226</v>
      </c>
      <c r="L31" s="281">
        <v>39</v>
      </c>
      <c r="M31" s="281">
        <v>18</v>
      </c>
      <c r="N31" s="281">
        <v>8</v>
      </c>
      <c r="O31" s="281">
        <v>573898</v>
      </c>
      <c r="P31" s="282">
        <v>1.82693</v>
      </c>
      <c r="Q31" s="281">
        <v>4089</v>
      </c>
      <c r="R31" s="281">
        <v>2130</v>
      </c>
      <c r="S31" s="20"/>
    </row>
    <row r="32" spans="1:19" ht="14.25" customHeight="1">
      <c r="A32" s="15"/>
      <c r="B32" s="15"/>
      <c r="C32" s="156" t="s">
        <v>64</v>
      </c>
      <c r="D32" s="281">
        <f t="shared" si="2"/>
        <v>374485</v>
      </c>
      <c r="E32" s="281">
        <v>178473</v>
      </c>
      <c r="F32" s="281">
        <v>89168</v>
      </c>
      <c r="G32" s="281">
        <v>55413</v>
      </c>
      <c r="H32" s="281">
        <v>40429</v>
      </c>
      <c r="I32" s="281">
        <v>9088</v>
      </c>
      <c r="J32" s="281">
        <v>1500</v>
      </c>
      <c r="K32" s="281">
        <v>321</v>
      </c>
      <c r="L32" s="281">
        <v>66</v>
      </c>
      <c r="M32" s="281">
        <v>19</v>
      </c>
      <c r="N32" s="281">
        <v>8</v>
      </c>
      <c r="O32" s="281">
        <v>742230</v>
      </c>
      <c r="P32" s="282">
        <v>1.982</v>
      </c>
      <c r="Q32" s="281">
        <v>4228</v>
      </c>
      <c r="R32" s="281">
        <v>1305</v>
      </c>
      <c r="S32" s="20"/>
    </row>
    <row r="33" spans="1:19" ht="14.25" customHeight="1">
      <c r="A33" s="15"/>
      <c r="B33" s="15"/>
      <c r="C33" s="156" t="s">
        <v>65</v>
      </c>
      <c r="D33" s="281">
        <f t="shared" si="2"/>
        <v>345010</v>
      </c>
      <c r="E33" s="281">
        <v>163352</v>
      </c>
      <c r="F33" s="281">
        <v>84906</v>
      </c>
      <c r="G33" s="281">
        <v>50073</v>
      </c>
      <c r="H33" s="281">
        <v>34433</v>
      </c>
      <c r="I33" s="281">
        <v>9574</v>
      </c>
      <c r="J33" s="281">
        <v>2058</v>
      </c>
      <c r="K33" s="281">
        <v>478</v>
      </c>
      <c r="L33" s="281">
        <v>98</v>
      </c>
      <c r="M33" s="281">
        <v>27</v>
      </c>
      <c r="N33" s="281">
        <v>11</v>
      </c>
      <c r="O33" s="281">
        <v>685831</v>
      </c>
      <c r="P33" s="282">
        <v>1.98786</v>
      </c>
      <c r="Q33" s="281">
        <v>4148</v>
      </c>
      <c r="R33" s="281">
        <v>1942</v>
      </c>
      <c r="S33" s="20"/>
    </row>
    <row r="34" spans="1:19" ht="14.25" customHeight="1">
      <c r="A34" s="15"/>
      <c r="B34" s="15"/>
      <c r="C34" s="156" t="s">
        <v>66</v>
      </c>
      <c r="D34" s="281">
        <f t="shared" si="2"/>
        <v>215709</v>
      </c>
      <c r="E34" s="281">
        <v>93974</v>
      </c>
      <c r="F34" s="281">
        <v>55555</v>
      </c>
      <c r="G34" s="281">
        <v>34341</v>
      </c>
      <c r="H34" s="281">
        <v>23823</v>
      </c>
      <c r="I34" s="281">
        <v>6265</v>
      </c>
      <c r="J34" s="281">
        <v>1336</v>
      </c>
      <c r="K34" s="281">
        <v>309</v>
      </c>
      <c r="L34" s="281">
        <v>84</v>
      </c>
      <c r="M34" s="281">
        <v>16</v>
      </c>
      <c r="N34" s="281">
        <v>6</v>
      </c>
      <c r="O34" s="281">
        <v>445788</v>
      </c>
      <c r="P34" s="282">
        <v>2.06662</v>
      </c>
      <c r="Q34" s="281">
        <v>2140</v>
      </c>
      <c r="R34" s="281">
        <v>1058</v>
      </c>
      <c r="S34" s="20"/>
    </row>
    <row r="35" spans="1:19" ht="14.25" customHeight="1">
      <c r="A35" s="111"/>
      <c r="B35" s="111"/>
      <c r="C35" s="158" t="s">
        <v>67</v>
      </c>
      <c r="D35" s="286">
        <f t="shared" si="2"/>
        <v>332895</v>
      </c>
      <c r="E35" s="287">
        <v>148816</v>
      </c>
      <c r="F35" s="287">
        <v>78624</v>
      </c>
      <c r="G35" s="287">
        <v>52907</v>
      </c>
      <c r="H35" s="287">
        <v>39922</v>
      </c>
      <c r="I35" s="287">
        <v>10291</v>
      </c>
      <c r="J35" s="287">
        <v>1813</v>
      </c>
      <c r="K35" s="287">
        <v>406</v>
      </c>
      <c r="L35" s="287">
        <v>85</v>
      </c>
      <c r="M35" s="287">
        <v>21</v>
      </c>
      <c r="N35" s="287">
        <v>10</v>
      </c>
      <c r="O35" s="287">
        <v>690620</v>
      </c>
      <c r="P35" s="288">
        <v>2.07459</v>
      </c>
      <c r="Q35" s="287">
        <v>5216</v>
      </c>
      <c r="R35" s="287">
        <v>3605</v>
      </c>
      <c r="S35" s="20"/>
    </row>
    <row r="36" spans="4:19" ht="7.5" customHeight="1"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52"/>
      <c r="Q36" s="20"/>
      <c r="R36" s="20"/>
      <c r="S36" s="20"/>
    </row>
    <row r="37" spans="1:3" ht="12.75">
      <c r="A37" s="20" t="s">
        <v>340</v>
      </c>
      <c r="B37" s="20"/>
      <c r="C37" s="20"/>
    </row>
  </sheetData>
  <sheetProtection/>
  <mergeCells count="12">
    <mergeCell ref="B11:C11"/>
    <mergeCell ref="R4:R5"/>
    <mergeCell ref="P4:P5"/>
    <mergeCell ref="Q4:Q5"/>
    <mergeCell ref="A1:R1"/>
    <mergeCell ref="B10:C10"/>
    <mergeCell ref="O4:O5"/>
    <mergeCell ref="B9:C9"/>
    <mergeCell ref="D4:N4"/>
    <mergeCell ref="A7:C7"/>
    <mergeCell ref="A4:C5"/>
    <mergeCell ref="B8:C8"/>
  </mergeCells>
  <dataValidations count="2">
    <dataValidation allowBlank="1" showInputMessage="1" showErrorMessage="1" imeMode="off" sqref="D6:R35"/>
    <dataValidation allowBlank="1" showInputMessage="1" showErrorMessage="1" imeMode="hiragana" sqref="D36:R65536 Q3:R4 F3:P5 D4:E5 A3"/>
  </dataValidations>
  <printOptions horizontalCentered="1"/>
  <pageMargins left="0" right="0" top="0.5905511811023623" bottom="0.1968503937007874" header="0.5118110236220472" footer="0.31496062992125984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34"/>
  <sheetViews>
    <sheetView view="pageBreakPreview" zoomScaleSheetLayoutView="100" zoomScalePageLayoutView="0" workbookViewId="0" topLeftCell="A1">
      <pane ySplit="6" topLeftCell="A7" activePane="bottomLeft" state="frozen"/>
      <selection pane="topLeft" activeCell="I209" sqref="I209"/>
      <selection pane="bottomLeft" activeCell="A1" sqref="A1:W1"/>
    </sheetView>
  </sheetViews>
  <sheetFormatPr defaultColWidth="9.00390625" defaultRowHeight="13.5"/>
  <cols>
    <col min="1" max="2" width="2.125" style="1" customWidth="1"/>
    <col min="3" max="3" width="15.625" style="87" customWidth="1"/>
    <col min="4" max="4" width="7.75390625" style="1" customWidth="1"/>
    <col min="5" max="5" width="7.25390625" style="1" customWidth="1"/>
    <col min="6" max="6" width="7.125" style="1" customWidth="1"/>
    <col min="7" max="7" width="6.25390625" style="1" customWidth="1"/>
    <col min="8" max="8" width="7.625" style="1" customWidth="1"/>
    <col min="9" max="22" width="6.25390625" style="1" customWidth="1"/>
    <col min="23" max="23" width="7.00390625" style="1" customWidth="1"/>
    <col min="24" max="24" width="6.625" style="1" customWidth="1"/>
    <col min="25" max="16384" width="9.00390625" style="1" customWidth="1"/>
  </cols>
  <sheetData>
    <row r="1" spans="1:24" ht="17.25" customHeight="1">
      <c r="A1" s="381" t="s">
        <v>115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65"/>
    </row>
    <row r="2" spans="1:24" ht="16.5" customHeight="1">
      <c r="A2" s="64"/>
      <c r="B2" s="65"/>
      <c r="C2" s="8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</row>
    <row r="3" spans="1:4" ht="18" customHeight="1" thickBot="1">
      <c r="A3" s="70" t="s">
        <v>22</v>
      </c>
      <c r="B3" s="11"/>
      <c r="C3" s="86"/>
      <c r="D3" s="71" t="s">
        <v>326</v>
      </c>
    </row>
    <row r="4" spans="1:25" ht="13.5" thickTop="1">
      <c r="A4" s="480" t="s">
        <v>68</v>
      </c>
      <c r="B4" s="481"/>
      <c r="C4" s="482"/>
      <c r="D4" s="470" t="s">
        <v>28</v>
      </c>
      <c r="E4" s="473" t="s">
        <v>116</v>
      </c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5"/>
      <c r="V4" s="464" t="s">
        <v>117</v>
      </c>
      <c r="W4" s="467" t="s">
        <v>118</v>
      </c>
      <c r="X4" s="491" t="s">
        <v>310</v>
      </c>
      <c r="Y4" s="20"/>
    </row>
    <row r="5" spans="1:25" ht="27" customHeight="1">
      <c r="A5" s="483"/>
      <c r="B5" s="483"/>
      <c r="C5" s="484"/>
      <c r="D5" s="471"/>
      <c r="E5" s="476" t="s">
        <v>28</v>
      </c>
      <c r="F5" s="477" t="s">
        <v>119</v>
      </c>
      <c r="G5" s="478"/>
      <c r="H5" s="478"/>
      <c r="I5" s="478"/>
      <c r="J5" s="479"/>
      <c r="K5" s="477" t="s">
        <v>120</v>
      </c>
      <c r="L5" s="478"/>
      <c r="M5" s="478"/>
      <c r="N5" s="478"/>
      <c r="O5" s="478"/>
      <c r="P5" s="478"/>
      <c r="Q5" s="478"/>
      <c r="R5" s="478"/>
      <c r="S5" s="478"/>
      <c r="T5" s="478"/>
      <c r="U5" s="479"/>
      <c r="V5" s="465"/>
      <c r="W5" s="468"/>
      <c r="X5" s="468"/>
      <c r="Y5" s="20"/>
    </row>
    <row r="6" spans="1:28" ht="47.25">
      <c r="A6" s="485"/>
      <c r="B6" s="485"/>
      <c r="C6" s="486"/>
      <c r="D6" s="472"/>
      <c r="E6" s="472"/>
      <c r="F6" s="159" t="s">
        <v>28</v>
      </c>
      <c r="G6" s="159" t="s">
        <v>121</v>
      </c>
      <c r="H6" s="159" t="s">
        <v>188</v>
      </c>
      <c r="I6" s="159" t="s">
        <v>123</v>
      </c>
      <c r="J6" s="159" t="s">
        <v>124</v>
      </c>
      <c r="K6" s="159" t="s">
        <v>28</v>
      </c>
      <c r="L6" s="159" t="s">
        <v>125</v>
      </c>
      <c r="M6" s="159" t="s">
        <v>126</v>
      </c>
      <c r="N6" s="159" t="s">
        <v>127</v>
      </c>
      <c r="O6" s="159" t="s">
        <v>128</v>
      </c>
      <c r="P6" s="160" t="s">
        <v>129</v>
      </c>
      <c r="Q6" s="160" t="s">
        <v>130</v>
      </c>
      <c r="R6" s="160" t="s">
        <v>131</v>
      </c>
      <c r="S6" s="159" t="s">
        <v>132</v>
      </c>
      <c r="T6" s="159" t="s">
        <v>133</v>
      </c>
      <c r="U6" s="159" t="s">
        <v>134</v>
      </c>
      <c r="V6" s="466"/>
      <c r="W6" s="469"/>
      <c r="X6" s="469"/>
      <c r="Y6" s="20"/>
      <c r="Z6" s="20"/>
      <c r="AA6" s="20"/>
      <c r="AB6" s="20"/>
    </row>
    <row r="7" spans="1:28" ht="21" customHeight="1">
      <c r="A7" s="487" t="s">
        <v>135</v>
      </c>
      <c r="B7" s="488"/>
      <c r="C7" s="488"/>
      <c r="D7" s="337">
        <f>SUM(E7,V7,W7,X7)</f>
        <v>264111</v>
      </c>
      <c r="E7" s="161">
        <f>F7+K7</f>
        <v>138388</v>
      </c>
      <c r="F7" s="161">
        <f>SUM(G7:J7)</f>
        <v>131885</v>
      </c>
      <c r="G7" s="333">
        <v>47406</v>
      </c>
      <c r="H7" s="333">
        <v>63696</v>
      </c>
      <c r="I7" s="333">
        <v>3048</v>
      </c>
      <c r="J7" s="333">
        <v>17735</v>
      </c>
      <c r="K7" s="161">
        <f>SUM(L7:U7)</f>
        <v>6503</v>
      </c>
      <c r="L7" s="161">
        <v>87</v>
      </c>
      <c r="M7" s="161">
        <v>757</v>
      </c>
      <c r="N7" s="161">
        <v>279</v>
      </c>
      <c r="O7" s="161">
        <v>1139</v>
      </c>
      <c r="P7" s="333">
        <v>281</v>
      </c>
      <c r="Q7" s="333">
        <v>607</v>
      </c>
      <c r="R7" s="333">
        <v>56</v>
      </c>
      <c r="S7" s="161">
        <v>97</v>
      </c>
      <c r="T7" s="333">
        <v>1842</v>
      </c>
      <c r="U7" s="333">
        <v>1358</v>
      </c>
      <c r="V7" s="333">
        <v>2225</v>
      </c>
      <c r="W7" s="333">
        <v>123488</v>
      </c>
      <c r="X7" s="333">
        <v>10</v>
      </c>
      <c r="Y7" s="20"/>
      <c r="Z7" s="20"/>
      <c r="AA7" s="20"/>
      <c r="AB7" s="20"/>
    </row>
    <row r="8" spans="1:36" ht="21" customHeight="1">
      <c r="A8" s="489" t="s">
        <v>136</v>
      </c>
      <c r="B8" s="490"/>
      <c r="C8" s="490"/>
      <c r="D8" s="162">
        <f>SUM(E8,V8,W8,X8)</f>
        <v>520162</v>
      </c>
      <c r="E8" s="163">
        <f>F8+K8</f>
        <v>391537</v>
      </c>
      <c r="F8" s="163">
        <f>SUM(G8:J8)</f>
        <v>369600</v>
      </c>
      <c r="G8" s="333">
        <v>94812</v>
      </c>
      <c r="H8" s="333">
        <v>226803</v>
      </c>
      <c r="I8" s="333">
        <v>6888</v>
      </c>
      <c r="J8" s="333">
        <v>41097</v>
      </c>
      <c r="K8" s="163">
        <f>SUM(L8:U8)</f>
        <v>21937</v>
      </c>
      <c r="L8" s="163">
        <v>348</v>
      </c>
      <c r="M8" s="163">
        <v>2271</v>
      </c>
      <c r="N8" s="163">
        <v>1588</v>
      </c>
      <c r="O8" s="163">
        <v>5208</v>
      </c>
      <c r="P8" s="163">
        <v>888</v>
      </c>
      <c r="Q8" s="163">
        <v>2751</v>
      </c>
      <c r="R8" s="163">
        <v>245</v>
      </c>
      <c r="S8" s="163">
        <v>621</v>
      </c>
      <c r="T8" s="163">
        <v>3829</v>
      </c>
      <c r="U8" s="163">
        <v>4188</v>
      </c>
      <c r="V8" s="333">
        <v>5108</v>
      </c>
      <c r="W8" s="333">
        <v>123488</v>
      </c>
      <c r="X8" s="333">
        <v>29</v>
      </c>
      <c r="Y8" s="103"/>
      <c r="Z8" s="102"/>
      <c r="AA8" s="102"/>
      <c r="AB8" s="103"/>
      <c r="AC8"/>
      <c r="AD8"/>
      <c r="AE8"/>
      <c r="AF8"/>
      <c r="AG8"/>
      <c r="AH8"/>
      <c r="AI8"/>
      <c r="AJ8"/>
    </row>
    <row r="9" spans="1:28" ht="19.5" customHeight="1">
      <c r="A9" s="164" t="s">
        <v>84</v>
      </c>
      <c r="B9" s="101"/>
      <c r="C9" s="165"/>
      <c r="D9" s="289"/>
      <c r="E9" s="290"/>
      <c r="F9" s="290"/>
      <c r="G9" s="290"/>
      <c r="H9" s="290"/>
      <c r="I9" s="290"/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36" t="s">
        <v>89</v>
      </c>
      <c r="Y9" s="20"/>
      <c r="Z9" s="102"/>
      <c r="AA9" s="102"/>
      <c r="AB9" s="20"/>
    </row>
    <row r="10" spans="1:28" ht="30" customHeight="1">
      <c r="A10" s="166"/>
      <c r="B10" s="492" t="s">
        <v>138</v>
      </c>
      <c r="C10" s="493"/>
      <c r="D10" s="289"/>
      <c r="E10" s="290"/>
      <c r="F10" s="290"/>
      <c r="G10" s="290"/>
      <c r="H10" s="290"/>
      <c r="I10" s="290"/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36" t="s">
        <v>89</v>
      </c>
      <c r="Y10" s="20"/>
      <c r="Z10" s="102"/>
      <c r="AA10" s="102"/>
      <c r="AB10" s="20"/>
    </row>
    <row r="11" spans="1:28" ht="21" customHeight="1">
      <c r="A11" s="166"/>
      <c r="B11" s="101"/>
      <c r="C11" s="167" t="s">
        <v>26</v>
      </c>
      <c r="D11" s="162">
        <f>SUM(E11,V11,W11)</f>
        <v>22306</v>
      </c>
      <c r="E11" s="163">
        <f>F11+K11</f>
        <v>22264</v>
      </c>
      <c r="F11" s="163">
        <f>SUM(G11:J11)</f>
        <v>21602</v>
      </c>
      <c r="G11" s="236">
        <v>0</v>
      </c>
      <c r="H11" s="333">
        <v>20564</v>
      </c>
      <c r="I11" s="333">
        <v>116</v>
      </c>
      <c r="J11" s="333">
        <v>922</v>
      </c>
      <c r="K11" s="163">
        <f>SUM(L11:U11)</f>
        <v>662</v>
      </c>
      <c r="L11" s="236">
        <v>0</v>
      </c>
      <c r="M11" s="236">
        <v>0</v>
      </c>
      <c r="N11" s="163">
        <v>123</v>
      </c>
      <c r="O11" s="163">
        <v>234</v>
      </c>
      <c r="P11" s="163">
        <v>3</v>
      </c>
      <c r="Q11" s="163">
        <v>133</v>
      </c>
      <c r="R11" s="163">
        <v>0</v>
      </c>
      <c r="S11" s="163">
        <v>42</v>
      </c>
      <c r="T11" s="236">
        <v>0</v>
      </c>
      <c r="U11" s="163">
        <v>127</v>
      </c>
      <c r="V11" s="236">
        <v>42</v>
      </c>
      <c r="W11" s="236">
        <v>0</v>
      </c>
      <c r="X11" s="236" t="s">
        <v>89</v>
      </c>
      <c r="Y11" s="20"/>
      <c r="Z11" s="102"/>
      <c r="AA11" s="102"/>
      <c r="AB11" s="20"/>
    </row>
    <row r="12" spans="1:28" ht="21" customHeight="1">
      <c r="A12" s="166"/>
      <c r="B12" s="101"/>
      <c r="C12" s="167" t="s">
        <v>139</v>
      </c>
      <c r="D12" s="162">
        <f>SUM(E12,V12,W12)</f>
        <v>80711</v>
      </c>
      <c r="E12" s="163">
        <f>F12+K12</f>
        <v>80537</v>
      </c>
      <c r="F12" s="163">
        <f>SUM(G12:J12)</f>
        <v>77374</v>
      </c>
      <c r="G12" s="334" t="s">
        <v>89</v>
      </c>
      <c r="H12" s="333">
        <v>74664</v>
      </c>
      <c r="I12" s="333">
        <v>269</v>
      </c>
      <c r="J12" s="333">
        <v>2441</v>
      </c>
      <c r="K12" s="163">
        <f>SUM(L12:U12)</f>
        <v>3163</v>
      </c>
      <c r="L12" s="236">
        <v>0</v>
      </c>
      <c r="M12" s="236">
        <v>0</v>
      </c>
      <c r="N12" s="163">
        <v>692</v>
      </c>
      <c r="O12" s="163">
        <v>1082</v>
      </c>
      <c r="P12" s="163">
        <v>10</v>
      </c>
      <c r="Q12" s="163">
        <v>631</v>
      </c>
      <c r="R12" s="163">
        <v>0</v>
      </c>
      <c r="S12" s="163">
        <v>280</v>
      </c>
      <c r="T12" s="236">
        <v>0</v>
      </c>
      <c r="U12" s="163">
        <v>468</v>
      </c>
      <c r="V12" s="236">
        <v>174</v>
      </c>
      <c r="W12" s="236">
        <v>0</v>
      </c>
      <c r="X12" s="236" t="s">
        <v>89</v>
      </c>
      <c r="Y12" s="20"/>
      <c r="Z12" s="102"/>
      <c r="AA12" s="102"/>
      <c r="AB12" s="20"/>
    </row>
    <row r="13" spans="1:28" ht="21" customHeight="1">
      <c r="A13" s="166"/>
      <c r="B13" s="101"/>
      <c r="C13" s="167" t="s">
        <v>221</v>
      </c>
      <c r="D13" s="162">
        <f>SUM(E13,V13,W13)</f>
        <v>27757</v>
      </c>
      <c r="E13" s="163">
        <f>F13+K13</f>
        <v>27704</v>
      </c>
      <c r="F13" s="163">
        <f>SUM(G13:J13)</f>
        <v>26918</v>
      </c>
      <c r="G13" s="236">
        <v>0</v>
      </c>
      <c r="H13" s="333">
        <v>25730</v>
      </c>
      <c r="I13" s="333">
        <v>128</v>
      </c>
      <c r="J13" s="333">
        <v>1060</v>
      </c>
      <c r="K13" s="163">
        <f>SUM(L13:U13)</f>
        <v>786</v>
      </c>
      <c r="L13" s="236">
        <v>0</v>
      </c>
      <c r="M13" s="236">
        <v>0</v>
      </c>
      <c r="N13" s="163">
        <v>152</v>
      </c>
      <c r="O13" s="163">
        <v>278</v>
      </c>
      <c r="P13" s="163">
        <v>3</v>
      </c>
      <c r="Q13" s="163">
        <v>151</v>
      </c>
      <c r="R13" s="163">
        <v>0</v>
      </c>
      <c r="S13" s="163">
        <v>62</v>
      </c>
      <c r="T13" s="236">
        <v>0</v>
      </c>
      <c r="U13" s="163">
        <v>140</v>
      </c>
      <c r="V13" s="236">
        <v>53</v>
      </c>
      <c r="W13" s="236">
        <v>0</v>
      </c>
      <c r="X13" s="236" t="s">
        <v>89</v>
      </c>
      <c r="Y13" s="20"/>
      <c r="Z13" s="102"/>
      <c r="AA13" s="102"/>
      <c r="AB13" s="20"/>
    </row>
    <row r="14" spans="1:28" ht="30" customHeight="1">
      <c r="A14" s="166"/>
      <c r="B14" s="492" t="s">
        <v>297</v>
      </c>
      <c r="C14" s="493"/>
      <c r="D14" s="162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236" t="s">
        <v>89</v>
      </c>
      <c r="Y14" s="20"/>
      <c r="Z14" s="102"/>
      <c r="AA14" s="102"/>
      <c r="AB14" s="20"/>
    </row>
    <row r="15" spans="1:28" ht="21" customHeight="1">
      <c r="A15" s="166"/>
      <c r="B15" s="101"/>
      <c r="C15" s="167" t="s">
        <v>26</v>
      </c>
      <c r="D15" s="162">
        <f>SUM(E15,V15,W15)</f>
        <v>50165</v>
      </c>
      <c r="E15" s="163">
        <f>F15+K15</f>
        <v>50006</v>
      </c>
      <c r="F15" s="163">
        <f>SUM(G15:J15)</f>
        <v>48173</v>
      </c>
      <c r="G15" s="334" t="s">
        <v>89</v>
      </c>
      <c r="H15" s="333">
        <v>43095</v>
      </c>
      <c r="I15" s="333">
        <v>598</v>
      </c>
      <c r="J15" s="333">
        <v>4480</v>
      </c>
      <c r="K15" s="163">
        <f>SUM(L15:U15)</f>
        <v>1833</v>
      </c>
      <c r="L15" s="236">
        <v>1</v>
      </c>
      <c r="M15" s="236">
        <v>0</v>
      </c>
      <c r="N15" s="163">
        <v>226</v>
      </c>
      <c r="O15" s="163">
        <v>608</v>
      </c>
      <c r="P15" s="163">
        <v>48</v>
      </c>
      <c r="Q15" s="163">
        <v>409</v>
      </c>
      <c r="R15" s="163">
        <v>5</v>
      </c>
      <c r="S15" s="163">
        <v>75</v>
      </c>
      <c r="T15" s="163">
        <v>7</v>
      </c>
      <c r="U15" s="163">
        <v>454</v>
      </c>
      <c r="V15" s="236">
        <v>140</v>
      </c>
      <c r="W15" s="236">
        <v>19</v>
      </c>
      <c r="X15" s="236" t="s">
        <v>89</v>
      </c>
      <c r="Y15" s="20"/>
      <c r="Z15" s="102"/>
      <c r="AA15" s="102"/>
      <c r="AB15" s="20"/>
    </row>
    <row r="16" spans="1:28" ht="21" customHeight="1">
      <c r="A16" s="166"/>
      <c r="B16" s="101"/>
      <c r="C16" s="167" t="s">
        <v>139</v>
      </c>
      <c r="D16" s="162">
        <f>SUM(E16,V16,W16)</f>
        <v>180893</v>
      </c>
      <c r="E16" s="163">
        <f>F16+K16</f>
        <v>180239</v>
      </c>
      <c r="F16" s="163">
        <f>SUM(G16:J16)</f>
        <v>171869</v>
      </c>
      <c r="G16" s="334" t="s">
        <v>89</v>
      </c>
      <c r="H16" s="333">
        <v>158484</v>
      </c>
      <c r="I16" s="333">
        <v>1516</v>
      </c>
      <c r="J16" s="333">
        <v>11869</v>
      </c>
      <c r="K16" s="163">
        <f>SUM(L16:U16)</f>
        <v>8370</v>
      </c>
      <c r="L16" s="236">
        <v>4</v>
      </c>
      <c r="M16" s="236">
        <v>0</v>
      </c>
      <c r="N16" s="163">
        <v>1294</v>
      </c>
      <c r="O16" s="163">
        <v>2869</v>
      </c>
      <c r="P16" s="333">
        <v>160</v>
      </c>
      <c r="Q16" s="333">
        <v>1910</v>
      </c>
      <c r="R16" s="333">
        <v>25</v>
      </c>
      <c r="S16" s="163">
        <v>493</v>
      </c>
      <c r="T16" s="163">
        <v>15</v>
      </c>
      <c r="U16" s="163">
        <v>1600</v>
      </c>
      <c r="V16" s="236">
        <v>635</v>
      </c>
      <c r="W16" s="236">
        <v>19</v>
      </c>
      <c r="X16" s="236" t="s">
        <v>89</v>
      </c>
      <c r="Y16" s="20"/>
      <c r="Z16" s="102"/>
      <c r="AA16" s="102"/>
      <c r="AB16" s="20"/>
    </row>
    <row r="17" spans="1:28" ht="21" customHeight="1">
      <c r="A17" s="103"/>
      <c r="B17" s="168"/>
      <c r="C17" s="169" t="s">
        <v>220</v>
      </c>
      <c r="D17" s="163">
        <f>SUM(E17,V17,W17)</f>
        <v>77729</v>
      </c>
      <c r="E17" s="163">
        <f>F17+K17</f>
        <v>77490</v>
      </c>
      <c r="F17" s="163">
        <f>SUM(G17:J17)</f>
        <v>74860</v>
      </c>
      <c r="G17" s="163">
        <v>0</v>
      </c>
      <c r="H17" s="333">
        <v>67622</v>
      </c>
      <c r="I17" s="333">
        <v>808</v>
      </c>
      <c r="J17" s="333">
        <v>6430</v>
      </c>
      <c r="K17" s="163">
        <f>SUM(L17:U17)</f>
        <v>2630</v>
      </c>
      <c r="L17" s="163">
        <v>1</v>
      </c>
      <c r="M17" s="163">
        <v>0</v>
      </c>
      <c r="N17" s="163">
        <v>362</v>
      </c>
      <c r="O17" s="163">
        <v>918</v>
      </c>
      <c r="P17" s="333">
        <v>55</v>
      </c>
      <c r="Q17" s="333">
        <v>544</v>
      </c>
      <c r="R17" s="333">
        <v>5</v>
      </c>
      <c r="S17" s="163">
        <v>142</v>
      </c>
      <c r="T17" s="163">
        <v>9</v>
      </c>
      <c r="U17" s="163">
        <v>594</v>
      </c>
      <c r="V17" s="163">
        <v>220</v>
      </c>
      <c r="W17" s="236">
        <v>19</v>
      </c>
      <c r="X17" s="236" t="s">
        <v>89</v>
      </c>
      <c r="Y17" s="20"/>
      <c r="Z17" s="102"/>
      <c r="AA17" s="102"/>
      <c r="AB17" s="20"/>
    </row>
    <row r="18" spans="1:28" ht="30" customHeight="1">
      <c r="A18" s="101"/>
      <c r="B18" s="494" t="s">
        <v>140</v>
      </c>
      <c r="C18" s="493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236"/>
      <c r="W18" s="163"/>
      <c r="X18" s="236" t="s">
        <v>89</v>
      </c>
      <c r="Y18" s="20"/>
      <c r="Z18" s="102"/>
      <c r="AA18" s="102"/>
      <c r="AB18" s="20"/>
    </row>
    <row r="19" spans="1:28" ht="21" customHeight="1">
      <c r="A19" s="101"/>
      <c r="B19" s="157"/>
      <c r="C19" s="169" t="s">
        <v>26</v>
      </c>
      <c r="D19" s="163">
        <f>SUM(E19,V19,W19)</f>
        <v>138388</v>
      </c>
      <c r="E19" s="163">
        <f>F19+K19</f>
        <v>138388</v>
      </c>
      <c r="F19" s="163">
        <f>SUM(G19:J19)</f>
        <v>131885</v>
      </c>
      <c r="G19" s="163">
        <v>47406</v>
      </c>
      <c r="H19" s="163">
        <v>63696</v>
      </c>
      <c r="I19" s="163">
        <v>3048</v>
      </c>
      <c r="J19" s="163">
        <v>17735</v>
      </c>
      <c r="K19" s="163">
        <f>SUM(L19:U19)</f>
        <v>6503</v>
      </c>
      <c r="L19" s="163">
        <v>87</v>
      </c>
      <c r="M19" s="163">
        <v>757</v>
      </c>
      <c r="N19" s="163">
        <v>279</v>
      </c>
      <c r="O19" s="163">
        <v>1139</v>
      </c>
      <c r="P19" s="163">
        <v>281</v>
      </c>
      <c r="Q19" s="163">
        <v>607</v>
      </c>
      <c r="R19" s="163">
        <v>56</v>
      </c>
      <c r="S19" s="163">
        <v>97</v>
      </c>
      <c r="T19" s="163">
        <v>1842</v>
      </c>
      <c r="U19" s="163">
        <v>1358</v>
      </c>
      <c r="V19" s="236">
        <v>0</v>
      </c>
      <c r="W19" s="236">
        <v>0</v>
      </c>
      <c r="X19" s="236" t="s">
        <v>89</v>
      </c>
      <c r="Y19" s="20"/>
      <c r="Z19" s="102"/>
      <c r="AA19" s="102"/>
      <c r="AB19" s="20"/>
    </row>
    <row r="20" spans="1:28" ht="21" customHeight="1">
      <c r="A20" s="170"/>
      <c r="B20" s="170"/>
      <c r="C20" s="171" t="s">
        <v>139</v>
      </c>
      <c r="D20" s="335">
        <f>SUM(E20,V20,W20)</f>
        <v>391537</v>
      </c>
      <c r="E20" s="335">
        <f>F20+K20</f>
        <v>391537</v>
      </c>
      <c r="F20" s="335">
        <f>SUM(G20:J20)</f>
        <v>369600</v>
      </c>
      <c r="G20" s="335">
        <v>94812</v>
      </c>
      <c r="H20" s="335">
        <v>226803</v>
      </c>
      <c r="I20" s="335">
        <v>6888</v>
      </c>
      <c r="J20" s="335">
        <v>41097</v>
      </c>
      <c r="K20" s="335">
        <f>SUM(L20:U20)</f>
        <v>21937</v>
      </c>
      <c r="L20" s="335">
        <v>348</v>
      </c>
      <c r="M20" s="335">
        <v>2271</v>
      </c>
      <c r="N20" s="335">
        <v>1588</v>
      </c>
      <c r="O20" s="335">
        <v>5208</v>
      </c>
      <c r="P20" s="335">
        <v>888</v>
      </c>
      <c r="Q20" s="335">
        <v>2751</v>
      </c>
      <c r="R20" s="335">
        <v>245</v>
      </c>
      <c r="S20" s="335">
        <v>621</v>
      </c>
      <c r="T20" s="335">
        <v>3829</v>
      </c>
      <c r="U20" s="335">
        <v>4188</v>
      </c>
      <c r="V20" s="336">
        <v>0</v>
      </c>
      <c r="W20" s="336">
        <v>0</v>
      </c>
      <c r="X20" s="236" t="s">
        <v>89</v>
      </c>
      <c r="Y20" s="20"/>
      <c r="Z20" s="102"/>
      <c r="AA20" s="102"/>
      <c r="AB20" s="20"/>
    </row>
    <row r="21" spans="4:28" ht="7.5" customHeight="1"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20"/>
      <c r="W21" s="20"/>
      <c r="X21" s="237"/>
      <c r="Y21" s="20"/>
      <c r="Z21" s="102"/>
      <c r="AA21" s="102"/>
      <c r="AB21" s="20"/>
    </row>
    <row r="22" spans="1:28" ht="12.75">
      <c r="A22" s="101" t="s">
        <v>333</v>
      </c>
      <c r="B22" s="101"/>
      <c r="C22" s="165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35"/>
      <c r="Y22" s="20"/>
      <c r="Z22" s="102"/>
      <c r="AA22" s="102"/>
      <c r="AB22" s="20"/>
    </row>
    <row r="23" spans="1:28" ht="12.75">
      <c r="A23" s="20"/>
      <c r="B23" s="20"/>
      <c r="C23" s="172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35"/>
      <c r="Y23" s="20"/>
      <c r="Z23" s="102"/>
      <c r="AA23" s="102"/>
      <c r="AB23" s="20"/>
    </row>
    <row r="24" spans="24:28" ht="12.75">
      <c r="X24" s="235"/>
      <c r="Y24" s="20"/>
      <c r="Z24" s="102"/>
      <c r="AA24" s="102"/>
      <c r="AB24" s="20"/>
    </row>
    <row r="25" spans="24:28" ht="12.75">
      <c r="X25" s="235"/>
      <c r="Y25" s="20"/>
      <c r="Z25" s="102"/>
      <c r="AA25" s="102"/>
      <c r="AB25" s="20"/>
    </row>
    <row r="26" spans="25:28" ht="12.75">
      <c r="Y26" s="20"/>
      <c r="Z26" s="102"/>
      <c r="AA26" s="102"/>
      <c r="AB26" s="20"/>
    </row>
    <row r="27" spans="25:28" ht="12.75">
      <c r="Y27" s="20"/>
      <c r="Z27" s="102"/>
      <c r="AA27" s="102"/>
      <c r="AB27" s="20"/>
    </row>
    <row r="28" spans="25:28" ht="12.75">
      <c r="Y28" s="20"/>
      <c r="Z28" s="102"/>
      <c r="AA28" s="102"/>
      <c r="AB28" s="20"/>
    </row>
    <row r="29" spans="25:28" ht="12.75">
      <c r="Y29" s="20"/>
      <c r="Z29" s="102"/>
      <c r="AA29" s="102"/>
      <c r="AB29" s="20"/>
    </row>
    <row r="30" spans="25:28" ht="12.75">
      <c r="Y30" s="20"/>
      <c r="Z30" s="102"/>
      <c r="AA30" s="102"/>
      <c r="AB30" s="20"/>
    </row>
    <row r="31" spans="25:28" ht="12.75">
      <c r="Y31" s="20"/>
      <c r="Z31" s="102"/>
      <c r="AA31" s="102"/>
      <c r="AB31" s="20"/>
    </row>
    <row r="32" spans="25:28" ht="12.75">
      <c r="Y32" s="20"/>
      <c r="Z32" s="102"/>
      <c r="AA32" s="102"/>
      <c r="AB32" s="20"/>
    </row>
    <row r="33" spans="25:28" ht="12.75">
      <c r="Y33" s="20"/>
      <c r="Z33" s="20"/>
      <c r="AA33" s="20"/>
      <c r="AB33" s="20"/>
    </row>
    <row r="34" spans="25:28" ht="12.75">
      <c r="Y34" s="20"/>
      <c r="Z34" s="20"/>
      <c r="AA34" s="20"/>
      <c r="AB34" s="20"/>
    </row>
  </sheetData>
  <sheetProtection/>
  <mergeCells count="15">
    <mergeCell ref="A7:C7"/>
    <mergeCell ref="A8:C8"/>
    <mergeCell ref="X4:X6"/>
    <mergeCell ref="B10:C10"/>
    <mergeCell ref="B14:C14"/>
    <mergeCell ref="B18:C18"/>
    <mergeCell ref="A1:W1"/>
    <mergeCell ref="V4:V6"/>
    <mergeCell ref="W4:W6"/>
    <mergeCell ref="D4:D6"/>
    <mergeCell ref="E4:U4"/>
    <mergeCell ref="E5:E6"/>
    <mergeCell ref="F5:J5"/>
    <mergeCell ref="K5:U5"/>
    <mergeCell ref="A4:C6"/>
  </mergeCells>
  <dataValidations count="1">
    <dataValidation allowBlank="1" showInputMessage="1" showErrorMessage="1" imeMode="hiragana" sqref="A1:A4 A22:C65536 B9:C20 A7:A20"/>
  </dataValidations>
  <printOptions horizontalCentered="1"/>
  <pageMargins left="0" right="0" top="0.7874015748031497" bottom="0.5905511811023623" header="0.5118110236220472" footer="0.5118110236220472"/>
  <pageSetup horizontalDpi="300" verticalDpi="3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="110" zoomScaleNormal="120" zoomScaleSheetLayoutView="110" zoomScalePageLayoutView="0" workbookViewId="0" topLeftCell="A1">
      <pane ySplit="6" topLeftCell="A7" activePane="bottomLeft" state="frozen"/>
      <selection pane="topLeft" activeCell="A6" sqref="A6"/>
      <selection pane="bottomLeft" activeCell="A1" sqref="A1:W1"/>
    </sheetView>
  </sheetViews>
  <sheetFormatPr defaultColWidth="9.00390625" defaultRowHeight="13.5"/>
  <cols>
    <col min="1" max="1" width="2.125" style="1" customWidth="1"/>
    <col min="2" max="2" width="12.75390625" style="1" customWidth="1"/>
    <col min="3" max="3" width="5.625" style="29" customWidth="1"/>
    <col min="4" max="6" width="7.125" style="1" customWidth="1"/>
    <col min="7" max="22" width="6.25390625" style="1" customWidth="1"/>
    <col min="23" max="23" width="7.125" style="1" customWidth="1"/>
    <col min="24" max="16384" width="9.00390625" style="1" customWidth="1"/>
  </cols>
  <sheetData>
    <row r="1" spans="1:23" ht="16.5" customHeight="1">
      <c r="A1" s="381" t="s">
        <v>206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</row>
    <row r="2" spans="1:23" ht="16.5" customHeight="1">
      <c r="A2" s="64"/>
      <c r="B2" s="65"/>
      <c r="C2" s="65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</row>
    <row r="3" spans="1:4" ht="19.5" customHeight="1" thickBot="1">
      <c r="A3" s="70" t="s">
        <v>22</v>
      </c>
      <c r="B3" s="11"/>
      <c r="C3" s="11"/>
      <c r="D3" s="71" t="s">
        <v>326</v>
      </c>
    </row>
    <row r="4" spans="1:23" ht="14.25" customHeight="1" thickTop="1">
      <c r="A4" s="498" t="s">
        <v>137</v>
      </c>
      <c r="B4" s="499"/>
      <c r="C4" s="500"/>
      <c r="D4" s="470" t="s">
        <v>28</v>
      </c>
      <c r="E4" s="473" t="s">
        <v>116</v>
      </c>
      <c r="F4" s="474"/>
      <c r="G4" s="474"/>
      <c r="H4" s="474"/>
      <c r="I4" s="474"/>
      <c r="J4" s="474"/>
      <c r="K4" s="474"/>
      <c r="L4" s="474"/>
      <c r="M4" s="474"/>
      <c r="N4" s="474"/>
      <c r="O4" s="474"/>
      <c r="P4" s="474"/>
      <c r="Q4" s="474"/>
      <c r="R4" s="474"/>
      <c r="S4" s="474"/>
      <c r="T4" s="474"/>
      <c r="U4" s="475"/>
      <c r="V4" s="464" t="s">
        <v>117</v>
      </c>
      <c r="W4" s="467" t="s">
        <v>118</v>
      </c>
    </row>
    <row r="5" spans="1:23" ht="27" customHeight="1">
      <c r="A5" s="412"/>
      <c r="B5" s="412"/>
      <c r="C5" s="501"/>
      <c r="D5" s="471"/>
      <c r="E5" s="476" t="s">
        <v>28</v>
      </c>
      <c r="F5" s="477" t="s">
        <v>119</v>
      </c>
      <c r="G5" s="478"/>
      <c r="H5" s="478"/>
      <c r="I5" s="478"/>
      <c r="J5" s="479"/>
      <c r="K5" s="477" t="s">
        <v>120</v>
      </c>
      <c r="L5" s="478"/>
      <c r="M5" s="478"/>
      <c r="N5" s="478"/>
      <c r="O5" s="478"/>
      <c r="P5" s="478"/>
      <c r="Q5" s="478"/>
      <c r="R5" s="478"/>
      <c r="S5" s="478"/>
      <c r="T5" s="478"/>
      <c r="U5" s="479"/>
      <c r="V5" s="465"/>
      <c r="W5" s="496"/>
    </row>
    <row r="6" spans="1:23" ht="47.25">
      <c r="A6" s="502"/>
      <c r="B6" s="502"/>
      <c r="C6" s="503"/>
      <c r="D6" s="472"/>
      <c r="E6" s="472"/>
      <c r="F6" s="159" t="s">
        <v>28</v>
      </c>
      <c r="G6" s="159" t="s">
        <v>121</v>
      </c>
      <c r="H6" s="159" t="s">
        <v>122</v>
      </c>
      <c r="I6" s="159" t="s">
        <v>123</v>
      </c>
      <c r="J6" s="159" t="s">
        <v>124</v>
      </c>
      <c r="K6" s="159" t="s">
        <v>28</v>
      </c>
      <c r="L6" s="159" t="s">
        <v>125</v>
      </c>
      <c r="M6" s="159" t="s">
        <v>126</v>
      </c>
      <c r="N6" s="159" t="s">
        <v>127</v>
      </c>
      <c r="O6" s="159" t="s">
        <v>128</v>
      </c>
      <c r="P6" s="160" t="s">
        <v>129</v>
      </c>
      <c r="Q6" s="160" t="s">
        <v>130</v>
      </c>
      <c r="R6" s="160" t="s">
        <v>131</v>
      </c>
      <c r="S6" s="159" t="s">
        <v>132</v>
      </c>
      <c r="T6" s="159" t="s">
        <v>133</v>
      </c>
      <c r="U6" s="159" t="s">
        <v>134</v>
      </c>
      <c r="V6" s="466"/>
      <c r="W6" s="497"/>
    </row>
    <row r="7" spans="1:24" s="11" customFormat="1" ht="22.5" customHeight="1">
      <c r="A7" s="487" t="s">
        <v>135</v>
      </c>
      <c r="B7" s="488"/>
      <c r="C7" s="495"/>
      <c r="D7" s="174">
        <f>E7+V7+W7</f>
        <v>264101</v>
      </c>
      <c r="E7" s="174">
        <f>SUM(F7,K7)</f>
        <v>138388</v>
      </c>
      <c r="F7" s="174">
        <f>SUM(G7:J7)</f>
        <v>131885</v>
      </c>
      <c r="G7" s="174">
        <v>47406</v>
      </c>
      <c r="H7" s="174">
        <v>63696</v>
      </c>
      <c r="I7" s="174">
        <v>3048</v>
      </c>
      <c r="J7" s="174">
        <v>17735</v>
      </c>
      <c r="K7" s="174">
        <f aca="true" t="shared" si="0" ref="K7:K14">SUM(L7:U7)</f>
        <v>6503</v>
      </c>
      <c r="L7" s="174">
        <v>87</v>
      </c>
      <c r="M7" s="174">
        <v>757</v>
      </c>
      <c r="N7" s="174">
        <v>279</v>
      </c>
      <c r="O7" s="174">
        <v>1139</v>
      </c>
      <c r="P7" s="174">
        <v>281</v>
      </c>
      <c r="Q7" s="174">
        <v>607</v>
      </c>
      <c r="R7" s="174">
        <v>56</v>
      </c>
      <c r="S7" s="174">
        <v>97</v>
      </c>
      <c r="T7" s="174">
        <v>1842</v>
      </c>
      <c r="U7" s="174">
        <v>1358</v>
      </c>
      <c r="V7" s="338">
        <v>2225</v>
      </c>
      <c r="W7" s="174">
        <v>123488</v>
      </c>
      <c r="X7" s="77"/>
    </row>
    <row r="8" spans="1:23" ht="15" customHeight="1">
      <c r="A8" s="75"/>
      <c r="B8" s="175" t="s">
        <v>141</v>
      </c>
      <c r="C8" s="176" t="s">
        <v>142</v>
      </c>
      <c r="D8" s="340">
        <v>123488</v>
      </c>
      <c r="E8" s="291">
        <f aca="true" t="shared" si="1" ref="E8:E13">SUM(F8,K8)</f>
        <v>0</v>
      </c>
      <c r="F8" s="291">
        <f aca="true" t="shared" si="2" ref="F8:F14">SUM(G8:J8)</f>
        <v>0</v>
      </c>
      <c r="G8" s="291" t="s">
        <v>89</v>
      </c>
      <c r="H8" s="291" t="s">
        <v>89</v>
      </c>
      <c r="I8" s="291" t="s">
        <v>89</v>
      </c>
      <c r="J8" s="291" t="s">
        <v>89</v>
      </c>
      <c r="K8" s="291">
        <f t="shared" si="0"/>
        <v>0</v>
      </c>
      <c r="L8" s="291" t="s">
        <v>89</v>
      </c>
      <c r="M8" s="291" t="s">
        <v>89</v>
      </c>
      <c r="N8" s="291" t="s">
        <v>89</v>
      </c>
      <c r="O8" s="291" t="s">
        <v>89</v>
      </c>
      <c r="P8" s="291" t="s">
        <v>89</v>
      </c>
      <c r="Q8" s="291" t="s">
        <v>89</v>
      </c>
      <c r="R8" s="291" t="s">
        <v>89</v>
      </c>
      <c r="S8" s="291" t="s">
        <v>198</v>
      </c>
      <c r="T8" s="291" t="s">
        <v>89</v>
      </c>
      <c r="U8" s="291" t="s">
        <v>89</v>
      </c>
      <c r="V8" s="291" t="s">
        <v>89</v>
      </c>
      <c r="W8" s="339">
        <v>123488</v>
      </c>
    </row>
    <row r="9" spans="1:23" ht="15" customHeight="1">
      <c r="A9" s="75"/>
      <c r="B9" s="177" t="s">
        <v>143</v>
      </c>
      <c r="C9" s="157"/>
      <c r="D9" s="343">
        <v>66591</v>
      </c>
      <c r="E9" s="339">
        <f>SUM(F9,K9)</f>
        <v>64715</v>
      </c>
      <c r="F9" s="339">
        <f>SUM(G9:J9)</f>
        <v>62680</v>
      </c>
      <c r="G9" s="339">
        <v>47406</v>
      </c>
      <c r="H9" s="340" t="s">
        <v>89</v>
      </c>
      <c r="I9" s="339">
        <v>2349</v>
      </c>
      <c r="J9" s="339">
        <v>12925</v>
      </c>
      <c r="K9" s="339">
        <f t="shared" si="0"/>
        <v>2035</v>
      </c>
      <c r="L9" s="340" t="s">
        <v>89</v>
      </c>
      <c r="M9" s="340" t="s">
        <v>89</v>
      </c>
      <c r="N9" s="340" t="s">
        <v>89</v>
      </c>
      <c r="O9" s="340" t="s">
        <v>89</v>
      </c>
      <c r="P9" s="340" t="s">
        <v>89</v>
      </c>
      <c r="Q9" s="340" t="s">
        <v>89</v>
      </c>
      <c r="R9" s="340" t="s">
        <v>89</v>
      </c>
      <c r="S9" s="340" t="s">
        <v>89</v>
      </c>
      <c r="T9" s="339">
        <v>1708</v>
      </c>
      <c r="U9" s="339">
        <v>327</v>
      </c>
      <c r="V9" s="340">
        <v>1871</v>
      </c>
      <c r="W9" s="291" t="s">
        <v>89</v>
      </c>
    </row>
    <row r="10" spans="1:23" ht="15" customHeight="1">
      <c r="A10" s="75"/>
      <c r="B10" s="177" t="s">
        <v>144</v>
      </c>
      <c r="C10" s="157"/>
      <c r="D10" s="343">
        <v>40197</v>
      </c>
      <c r="E10" s="339">
        <f>SUM(F10,K10)</f>
        <v>40008</v>
      </c>
      <c r="F10" s="339">
        <f t="shared" si="2"/>
        <v>38220</v>
      </c>
      <c r="G10" s="340" t="s">
        <v>89</v>
      </c>
      <c r="H10" s="339">
        <v>33487</v>
      </c>
      <c r="I10" s="339">
        <v>620</v>
      </c>
      <c r="J10" s="339">
        <v>4113</v>
      </c>
      <c r="K10" s="339">
        <f t="shared" si="0"/>
        <v>1788</v>
      </c>
      <c r="L10" s="340" t="s">
        <v>89</v>
      </c>
      <c r="M10" s="339">
        <v>757</v>
      </c>
      <c r="N10" s="340" t="s">
        <v>89</v>
      </c>
      <c r="O10" s="340" t="s">
        <v>89</v>
      </c>
      <c r="P10" s="339">
        <v>241</v>
      </c>
      <c r="Q10" s="340" t="s">
        <v>89</v>
      </c>
      <c r="R10" s="340" t="s">
        <v>89</v>
      </c>
      <c r="S10" s="340" t="s">
        <v>89</v>
      </c>
      <c r="T10" s="339">
        <v>123</v>
      </c>
      <c r="U10" s="339">
        <v>667</v>
      </c>
      <c r="V10" s="340">
        <v>188</v>
      </c>
      <c r="W10" s="291" t="s">
        <v>89</v>
      </c>
    </row>
    <row r="11" spans="1:23" ht="15" customHeight="1">
      <c r="A11" s="75"/>
      <c r="B11" s="177" t="s">
        <v>145</v>
      </c>
      <c r="C11" s="157"/>
      <c r="D11" s="343">
        <v>27531</v>
      </c>
      <c r="E11" s="339">
        <f>SUM(F11,K11)</f>
        <v>27410</v>
      </c>
      <c r="F11" s="339">
        <f t="shared" si="2"/>
        <v>25959</v>
      </c>
      <c r="G11" s="340" t="s">
        <v>89</v>
      </c>
      <c r="H11" s="339">
        <v>25287</v>
      </c>
      <c r="I11" s="339">
        <v>69</v>
      </c>
      <c r="J11" s="339">
        <v>603</v>
      </c>
      <c r="K11" s="339">
        <f t="shared" si="0"/>
        <v>1451</v>
      </c>
      <c r="L11" s="339">
        <v>87</v>
      </c>
      <c r="M11" s="340" t="s">
        <v>89</v>
      </c>
      <c r="N11" s="340" t="s">
        <v>89</v>
      </c>
      <c r="O11" s="339">
        <v>613</v>
      </c>
      <c r="P11" s="339">
        <v>36</v>
      </c>
      <c r="Q11" s="339">
        <v>365</v>
      </c>
      <c r="R11" s="339">
        <v>38</v>
      </c>
      <c r="S11" s="340" t="s">
        <v>89</v>
      </c>
      <c r="T11" s="339">
        <v>11</v>
      </c>
      <c r="U11" s="339">
        <v>301</v>
      </c>
      <c r="V11" s="340">
        <v>117</v>
      </c>
      <c r="W11" s="291" t="s">
        <v>89</v>
      </c>
    </row>
    <row r="12" spans="1:23" ht="15" customHeight="1">
      <c r="A12" s="75"/>
      <c r="B12" s="177" t="s">
        <v>146</v>
      </c>
      <c r="C12" s="157"/>
      <c r="D12" s="343">
        <v>5321</v>
      </c>
      <c r="E12" s="339">
        <f t="shared" si="1"/>
        <v>5291</v>
      </c>
      <c r="F12" s="339">
        <f t="shared" si="2"/>
        <v>4485</v>
      </c>
      <c r="G12" s="340" t="s">
        <v>89</v>
      </c>
      <c r="H12" s="339">
        <v>4404</v>
      </c>
      <c r="I12" s="339">
        <v>7</v>
      </c>
      <c r="J12" s="339">
        <v>74</v>
      </c>
      <c r="K12" s="339">
        <f t="shared" si="0"/>
        <v>806</v>
      </c>
      <c r="L12" s="340" t="s">
        <v>89</v>
      </c>
      <c r="M12" s="340" t="s">
        <v>89</v>
      </c>
      <c r="N12" s="339">
        <v>122</v>
      </c>
      <c r="O12" s="339">
        <v>415</v>
      </c>
      <c r="P12" s="339">
        <v>3</v>
      </c>
      <c r="Q12" s="339">
        <v>178</v>
      </c>
      <c r="R12" s="339">
        <v>15</v>
      </c>
      <c r="S12" s="339">
        <v>22</v>
      </c>
      <c r="T12" s="339" t="s">
        <v>89</v>
      </c>
      <c r="U12" s="339">
        <v>51</v>
      </c>
      <c r="V12" s="340">
        <v>30</v>
      </c>
      <c r="W12" s="291" t="s">
        <v>89</v>
      </c>
    </row>
    <row r="13" spans="1:23" ht="15" customHeight="1">
      <c r="A13" s="75"/>
      <c r="B13" s="177" t="s">
        <v>147</v>
      </c>
      <c r="C13" s="157"/>
      <c r="D13" s="343">
        <v>803</v>
      </c>
      <c r="E13" s="339">
        <f t="shared" si="1"/>
        <v>792</v>
      </c>
      <c r="F13" s="339">
        <f t="shared" si="2"/>
        <v>478</v>
      </c>
      <c r="G13" s="340" t="s">
        <v>89</v>
      </c>
      <c r="H13" s="339">
        <v>461</v>
      </c>
      <c r="I13" s="339">
        <v>2</v>
      </c>
      <c r="J13" s="339">
        <v>15</v>
      </c>
      <c r="K13" s="339">
        <f t="shared" si="0"/>
        <v>314</v>
      </c>
      <c r="L13" s="340" t="s">
        <v>89</v>
      </c>
      <c r="M13" s="340" t="s">
        <v>89</v>
      </c>
      <c r="N13" s="339">
        <v>122</v>
      </c>
      <c r="O13" s="339">
        <v>97</v>
      </c>
      <c r="P13" s="339">
        <v>1</v>
      </c>
      <c r="Q13" s="339">
        <v>48</v>
      </c>
      <c r="R13" s="339">
        <v>3</v>
      </c>
      <c r="S13" s="339">
        <v>33</v>
      </c>
      <c r="T13" s="340" t="s">
        <v>89</v>
      </c>
      <c r="U13" s="339">
        <v>10</v>
      </c>
      <c r="V13" s="340">
        <v>11</v>
      </c>
      <c r="W13" s="291" t="s">
        <v>89</v>
      </c>
    </row>
    <row r="14" spans="1:23" ht="15" customHeight="1">
      <c r="A14" s="178"/>
      <c r="B14" s="179" t="s">
        <v>148</v>
      </c>
      <c r="C14" s="180" t="s">
        <v>149</v>
      </c>
      <c r="D14" s="344">
        <v>180</v>
      </c>
      <c r="E14" s="342">
        <f>SUM(F14,K14)</f>
        <v>172</v>
      </c>
      <c r="F14" s="342">
        <f t="shared" si="2"/>
        <v>63</v>
      </c>
      <c r="G14" s="341" t="s">
        <v>89</v>
      </c>
      <c r="H14" s="342">
        <v>57</v>
      </c>
      <c r="I14" s="342">
        <v>1</v>
      </c>
      <c r="J14" s="342">
        <v>5</v>
      </c>
      <c r="K14" s="342">
        <f t="shared" si="0"/>
        <v>109</v>
      </c>
      <c r="L14" s="341" t="s">
        <v>89</v>
      </c>
      <c r="M14" s="341" t="s">
        <v>89</v>
      </c>
      <c r="N14" s="342">
        <v>35</v>
      </c>
      <c r="O14" s="342">
        <v>14</v>
      </c>
      <c r="P14" s="341" t="s">
        <v>89</v>
      </c>
      <c r="Q14" s="342">
        <v>16</v>
      </c>
      <c r="R14" s="342" t="s">
        <v>89</v>
      </c>
      <c r="S14" s="342">
        <v>42</v>
      </c>
      <c r="T14" s="341" t="s">
        <v>89</v>
      </c>
      <c r="U14" s="342">
        <v>2</v>
      </c>
      <c r="V14" s="341">
        <v>8</v>
      </c>
      <c r="W14" s="292" t="s">
        <v>89</v>
      </c>
    </row>
    <row r="15" spans="2:23" ht="7.5" customHeight="1"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01"/>
      <c r="S15" s="101"/>
      <c r="T15" s="101"/>
      <c r="U15" s="101"/>
      <c r="V15" s="101"/>
      <c r="W15" s="101"/>
    </row>
    <row r="16" spans="1:23" ht="13.5" customHeight="1">
      <c r="A16" s="184" t="s">
        <v>333</v>
      </c>
      <c r="B16" s="20"/>
      <c r="C16" s="173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</row>
    <row r="17" spans="1:24" ht="12.75">
      <c r="A17" s="20"/>
      <c r="B17" s="20"/>
      <c r="C17" s="173"/>
      <c r="D17" s="20"/>
      <c r="E17" s="20"/>
      <c r="F17" s="33"/>
      <c r="G17" s="35"/>
      <c r="H17" s="34"/>
      <c r="I17" s="34"/>
      <c r="J17" s="34"/>
      <c r="K17" s="32"/>
      <c r="L17" s="36"/>
      <c r="M17" s="35"/>
      <c r="N17" s="34"/>
      <c r="O17" s="34"/>
      <c r="P17" s="35"/>
      <c r="Q17" s="34"/>
      <c r="R17" s="34"/>
      <c r="S17" s="34"/>
      <c r="T17" s="35"/>
      <c r="U17" s="34"/>
      <c r="V17" s="36"/>
      <c r="W17" s="36"/>
      <c r="X17" s="30"/>
    </row>
    <row r="18" spans="1:23" ht="12.75">
      <c r="A18" s="20"/>
      <c r="B18" s="20"/>
      <c r="C18" s="173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</row>
  </sheetData>
  <sheetProtection/>
  <mergeCells count="10">
    <mergeCell ref="A1:W1"/>
    <mergeCell ref="A7:C7"/>
    <mergeCell ref="W4:W6"/>
    <mergeCell ref="E5:E6"/>
    <mergeCell ref="F5:J5"/>
    <mergeCell ref="K5:U5"/>
    <mergeCell ref="A4:C6"/>
    <mergeCell ref="D4:D6"/>
    <mergeCell ref="E4:U4"/>
    <mergeCell ref="V4:V6"/>
  </mergeCells>
  <dataValidations count="1">
    <dataValidation allowBlank="1" showInputMessage="1" showErrorMessage="1" imeMode="hiragana" sqref="A1:A4 B15:C16 A17:C65536 A16 A7:A14"/>
  </dataValidations>
  <printOptions horizontalCentered="1"/>
  <pageMargins left="0" right="0" top="0.5905511811023623" bottom="0.1968503937007874" header="0.5118110236220472" footer="0.11811023622047245"/>
  <pageSetup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江東区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津曲　奈津姫</dc:creator>
  <cp:keywords/>
  <dc:description/>
  <cp:lastModifiedBy>江東区</cp:lastModifiedBy>
  <cp:lastPrinted>2019-03-05T06:57:48Z</cp:lastPrinted>
  <dcterms:created xsi:type="dcterms:W3CDTF">2007-04-12T06:34:32Z</dcterms:created>
  <dcterms:modified xsi:type="dcterms:W3CDTF">2023-04-06T07:36:16Z</dcterms:modified>
  <cp:category/>
  <cp:version/>
  <cp:contentType/>
  <cp:contentStatus/>
</cp:coreProperties>
</file>